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01933\Desktop\Excel\"/>
    </mc:Choice>
  </mc:AlternateContent>
  <bookViews>
    <workbookView xWindow="0" yWindow="0" windowWidth="22395" windowHeight="11100" tabRatio="853" firstSheet="7" activeTab="23"/>
  </bookViews>
  <sheets>
    <sheet name="105" sheetId="59" r:id="rId1"/>
    <sheet name="106" sheetId="61" r:id="rId2"/>
    <sheet name="107" sheetId="36" r:id="rId3"/>
    <sheet name="108" sheetId="37" r:id="rId4"/>
    <sheet name="109" sheetId="38" r:id="rId5"/>
    <sheet name="110" sheetId="66" r:id="rId6"/>
    <sheet name="111" sheetId="31" r:id="rId7"/>
    <sheet name="112" sheetId="67" r:id="rId8"/>
    <sheet name="113(1)(2)" sheetId="11" r:id="rId9"/>
    <sheet name="114" sheetId="46" r:id="rId10"/>
    <sheet name="115" sheetId="47" r:id="rId11"/>
    <sheet name="116" sheetId="48" r:id="rId12"/>
    <sheet name="117" sheetId="49" r:id="rId13"/>
    <sheet name="118" sheetId="65" r:id="rId14"/>
    <sheet name="119" sheetId="63" r:id="rId15"/>
    <sheet name="120" sheetId="53" r:id="rId16"/>
    <sheet name="121" sheetId="54" r:id="rId17"/>
    <sheet name="122" sheetId="68" r:id="rId18"/>
    <sheet name="123" sheetId="40" r:id="rId19"/>
    <sheet name="124" sheetId="39" r:id="rId20"/>
    <sheet name="125" sheetId="55" r:id="rId21"/>
    <sheet name="126・127" sheetId="56" r:id="rId22"/>
    <sheet name="128" sheetId="43" r:id="rId23"/>
    <sheet name="129" sheetId="44" r:id="rId24"/>
  </sheets>
  <definedNames>
    <definedName name="_xlnm.Print_Area" localSheetId="0">'105'!$A$1:$T$54</definedName>
    <definedName name="_xlnm.Print_Area" localSheetId="1">'106'!$A$1:$Y$50</definedName>
    <definedName name="_xlnm.Print_Area" localSheetId="3">'108'!$A$1:$M$28</definedName>
    <definedName name="_xlnm.Print_Area" localSheetId="5">'110'!$A$1:$U$51</definedName>
    <definedName name="_xlnm.Print_Area" localSheetId="8">'113(1)(2)'!$A$1:$O$36</definedName>
    <definedName name="_xlnm.Print_Area" localSheetId="9">'114'!$A$1:$L$35</definedName>
    <definedName name="_xlnm.Print_Area" localSheetId="10">'115'!$A$1:$L$35</definedName>
    <definedName name="_xlnm.Print_Area" localSheetId="13">'118'!$A$1:$I$52</definedName>
    <definedName name="_xlnm.Print_Area" localSheetId="15">'120'!$A$1:$Q$34</definedName>
    <definedName name="_xlnm.Print_Area" localSheetId="17">'122'!$A$1:$D$42</definedName>
    <definedName name="_xlnm.Print_Area" localSheetId="19">'124'!$A$1:$G$43</definedName>
    <definedName name="_xlnm.Print_Area" localSheetId="20">'125'!$A$1:$K$52</definedName>
    <definedName name="_xlnm.Print_Area" localSheetId="21">'126・127'!$A$1:$S$26</definedName>
    <definedName name="_xlnm.Print_Area" localSheetId="22">'128'!$A$1:$K$52</definedName>
  </definedNames>
  <calcPr calcId="162913"/>
</workbook>
</file>

<file path=xl/calcChain.xml><?xml version="1.0" encoding="utf-8"?>
<calcChain xmlns="http://schemas.openxmlformats.org/spreadsheetml/2006/main">
  <c r="R12" i="31" l="1"/>
  <c r="T12" i="31"/>
  <c r="B31" i="11" l="1"/>
  <c r="B30" i="11"/>
  <c r="B29" i="11"/>
  <c r="B28" i="11"/>
  <c r="B9" i="67"/>
  <c r="B8" i="67"/>
  <c r="B7" i="67"/>
  <c r="B6" i="67"/>
  <c r="D19" i="31"/>
  <c r="D17" i="31"/>
  <c r="H16" i="31"/>
  <c r="F16" i="31"/>
  <c r="D16" i="31"/>
  <c r="J15" i="31"/>
  <c r="J12" i="31" s="1"/>
  <c r="D15" i="31"/>
  <c r="D14" i="31"/>
  <c r="D12" i="31"/>
  <c r="P12" i="31"/>
  <c r="N12" i="31"/>
  <c r="L12" i="31"/>
  <c r="H12" i="31"/>
  <c r="F12" i="31"/>
  <c r="D9" i="31"/>
  <c r="D8" i="31"/>
  <c r="D7" i="31"/>
  <c r="P12" i="66"/>
  <c r="D12" i="66" s="1"/>
  <c r="N12" i="66"/>
  <c r="H12" i="66"/>
  <c r="F12" i="66"/>
  <c r="B12" i="66" s="1"/>
  <c r="D10" i="66"/>
  <c r="B10" i="66"/>
  <c r="D9" i="66"/>
  <c r="B9" i="66"/>
  <c r="D8" i="66"/>
  <c r="B8" i="66"/>
  <c r="D7" i="66"/>
  <c r="B7" i="66"/>
  <c r="B7" i="49" l="1"/>
  <c r="D27" i="44" l="1"/>
  <c r="J8" i="43"/>
  <c r="J7" i="43"/>
  <c r="R5" i="56"/>
  <c r="B12" i="54" l="1"/>
  <c r="D13" i="53"/>
  <c r="D12" i="53"/>
  <c r="D11" i="53"/>
  <c r="D10" i="53"/>
  <c r="D7" i="49"/>
  <c r="B8" i="49"/>
  <c r="B7" i="48"/>
  <c r="B12" i="37" l="1"/>
  <c r="C9" i="36" l="1"/>
  <c r="C8" i="36"/>
  <c r="C7" i="36"/>
  <c r="C6" i="36"/>
  <c r="C11" i="36"/>
  <c r="C10" i="36"/>
  <c r="K51" i="59" l="1"/>
  <c r="K50" i="59"/>
  <c r="S49" i="59"/>
  <c r="Q49" i="59"/>
  <c r="O49" i="59"/>
  <c r="M49" i="59"/>
  <c r="K49" i="59"/>
  <c r="I49" i="59"/>
  <c r="K48" i="59"/>
  <c r="K47" i="59"/>
  <c r="K46" i="59"/>
  <c r="S45" i="59"/>
  <c r="Q45" i="59"/>
  <c r="O45" i="59"/>
  <c r="M45" i="59"/>
  <c r="K45" i="59" s="1"/>
  <c r="I45" i="59"/>
  <c r="K44" i="59"/>
  <c r="K43" i="59"/>
  <c r="K42" i="59"/>
  <c r="S41" i="59"/>
  <c r="Q41" i="59"/>
  <c r="O41" i="59"/>
  <c r="M41" i="59"/>
  <c r="K41" i="59"/>
  <c r="I41" i="59"/>
  <c r="K40" i="59"/>
  <c r="K39" i="59"/>
  <c r="K38" i="59"/>
  <c r="S37" i="59"/>
  <c r="Q37" i="59"/>
  <c r="O37" i="59"/>
  <c r="M37" i="59"/>
  <c r="K37" i="59" s="1"/>
  <c r="I37" i="59"/>
  <c r="K36" i="59"/>
  <c r="K35" i="59"/>
  <c r="K34" i="59"/>
  <c r="S33" i="59"/>
  <c r="Q33" i="59"/>
  <c r="O33" i="59"/>
  <c r="M33" i="59"/>
  <c r="K33" i="59"/>
  <c r="I33" i="59"/>
  <c r="K32" i="59"/>
  <c r="K31" i="59"/>
  <c r="K30" i="59"/>
  <c r="S29" i="59"/>
  <c r="Q29" i="59"/>
  <c r="O29" i="59"/>
  <c r="M29" i="59"/>
  <c r="K29" i="59" s="1"/>
  <c r="I29" i="59"/>
  <c r="K28" i="59"/>
  <c r="K27" i="59"/>
  <c r="K22" i="59" s="1"/>
  <c r="K26" i="59"/>
  <c r="S25" i="59"/>
  <c r="Q25" i="59"/>
  <c r="O25" i="59"/>
  <c r="M25" i="59"/>
  <c r="K25" i="59"/>
  <c r="I25" i="59"/>
  <c r="K24" i="59"/>
  <c r="M23" i="59"/>
  <c r="S22" i="59"/>
  <c r="Q22" i="59"/>
  <c r="O22" i="59"/>
  <c r="M22" i="59"/>
  <c r="I22" i="59"/>
  <c r="S21" i="59"/>
  <c r="Q21" i="59"/>
  <c r="O21" i="59"/>
  <c r="M21" i="59"/>
  <c r="K21" i="59"/>
  <c r="I21" i="59"/>
  <c r="S20" i="59"/>
  <c r="Q20" i="59"/>
  <c r="O20" i="59"/>
  <c r="M20" i="59"/>
  <c r="I20" i="59"/>
  <c r="G20" i="59"/>
  <c r="E20" i="59"/>
  <c r="S19" i="59"/>
  <c r="S23" i="59" s="1"/>
  <c r="Q19" i="59"/>
  <c r="Q23" i="59" s="1"/>
  <c r="O19" i="59"/>
  <c r="O23" i="59" s="1"/>
  <c r="M19" i="59"/>
  <c r="K19" i="59"/>
  <c r="I19" i="59"/>
  <c r="I23" i="59" s="1"/>
  <c r="G19" i="59"/>
  <c r="G23" i="59" s="1"/>
  <c r="E19" i="59"/>
  <c r="E23" i="59" s="1"/>
  <c r="S18" i="59"/>
  <c r="Q18" i="59"/>
  <c r="O18" i="59"/>
  <c r="M18" i="59"/>
  <c r="K18" i="59"/>
  <c r="I18" i="59"/>
  <c r="G18" i="59"/>
  <c r="E18" i="59"/>
  <c r="S15" i="59"/>
  <c r="Q15" i="59"/>
  <c r="O15" i="59"/>
  <c r="M15" i="59"/>
  <c r="K15" i="59"/>
  <c r="I15" i="59"/>
  <c r="G15" i="59"/>
  <c r="E15" i="59"/>
  <c r="S12" i="59"/>
  <c r="Q12" i="59"/>
  <c r="O12" i="59"/>
  <c r="M12" i="59"/>
  <c r="K12" i="59"/>
  <c r="I12" i="59"/>
  <c r="G12" i="59"/>
  <c r="E12" i="59"/>
  <c r="S9" i="59"/>
  <c r="Q9" i="59"/>
  <c r="O9" i="59"/>
  <c r="M9" i="59"/>
  <c r="K9" i="59"/>
  <c r="I9" i="59"/>
  <c r="G9" i="59"/>
  <c r="E9" i="59"/>
  <c r="K23" i="59" l="1"/>
  <c r="K20" i="59"/>
  <c r="B12" i="65" l="1"/>
  <c r="B11" i="65"/>
  <c r="B10" i="65"/>
  <c r="B9" i="65"/>
  <c r="B8" i="65"/>
  <c r="B7" i="65"/>
  <c r="D12" i="49" l="1"/>
  <c r="B12" i="49"/>
  <c r="D11" i="49"/>
  <c r="B11" i="49"/>
  <c r="D10" i="49"/>
  <c r="B10" i="49"/>
  <c r="D9" i="49"/>
  <c r="B9" i="49"/>
  <c r="D8" i="49"/>
  <c r="L12" i="48"/>
  <c r="J12" i="48"/>
  <c r="L11" i="48"/>
  <c r="J11" i="48"/>
  <c r="L10" i="48"/>
  <c r="J10" i="48"/>
  <c r="H9" i="48"/>
  <c r="F9" i="48"/>
  <c r="D9" i="48"/>
  <c r="B9" i="48"/>
  <c r="J9" i="48" s="1"/>
  <c r="L8" i="48"/>
  <c r="J8" i="48"/>
  <c r="H7" i="48"/>
  <c r="F7" i="48"/>
  <c r="D7" i="48"/>
  <c r="J7" i="48"/>
  <c r="L7" i="48" l="1"/>
  <c r="L9" i="48"/>
  <c r="J7" i="47"/>
  <c r="H7" i="47"/>
  <c r="F12" i="46"/>
  <c r="F11" i="46"/>
  <c r="H27" i="44" l="1"/>
  <c r="F27" i="44"/>
  <c r="J10" i="43"/>
  <c r="J9" i="43"/>
  <c r="J6" i="43"/>
  <c r="J5" i="43"/>
  <c r="R24" i="56" l="1"/>
  <c r="R23" i="56"/>
  <c r="R22" i="56"/>
  <c r="R21" i="56"/>
  <c r="R20" i="56"/>
  <c r="R19" i="56"/>
  <c r="R10" i="56"/>
  <c r="R9" i="56"/>
  <c r="R8" i="56"/>
  <c r="R7" i="56"/>
  <c r="R6" i="56"/>
  <c r="H12" i="37" l="1"/>
  <c r="H11" i="37"/>
  <c r="B11" i="37"/>
  <c r="H10" i="37"/>
  <c r="B10" i="37"/>
  <c r="H9" i="37"/>
  <c r="B9" i="37"/>
  <c r="H8" i="37"/>
  <c r="B8" i="37"/>
  <c r="H7" i="37"/>
  <c r="B7" i="37"/>
  <c r="B18" i="11" l="1"/>
  <c r="B17" i="11"/>
  <c r="B16" i="11"/>
  <c r="B15" i="11"/>
  <c r="B14" i="11"/>
  <c r="B8" i="11"/>
  <c r="B11" i="54" l="1"/>
  <c r="B10" i="54"/>
  <c r="B9" i="54"/>
  <c r="B8" i="54"/>
  <c r="B7" i="54"/>
  <c r="D9" i="53"/>
  <c r="D8" i="53"/>
</calcChain>
</file>

<file path=xl/sharedStrings.xml><?xml version="1.0" encoding="utf-8"?>
<sst xmlns="http://schemas.openxmlformats.org/spreadsheetml/2006/main" count="879" uniqueCount="536">
  <si>
    <t>年　度　別</t>
  </si>
  <si>
    <t>人</t>
  </si>
  <si>
    <t>世帯</t>
  </si>
  <si>
    <t>年次・地区別</t>
  </si>
  <si>
    <t>認可定員</t>
  </si>
  <si>
    <t>総　　数</t>
  </si>
  <si>
    <t>３歳未満</t>
  </si>
  <si>
    <t>４歳以上</t>
  </si>
  <si>
    <t>本町地区</t>
  </si>
  <si>
    <t>－</t>
  </si>
  <si>
    <t>東　地　区</t>
  </si>
  <si>
    <t>北　地　区</t>
  </si>
  <si>
    <t>大根地区</t>
  </si>
  <si>
    <t>西　地　区</t>
  </si>
  <si>
    <t>上　地　区</t>
  </si>
  <si>
    <t>市外から
の 受 託
児 童 数</t>
    <rPh sb="7" eb="8">
      <t>ウケ</t>
    </rPh>
    <rPh sb="9" eb="10">
      <t>コトヅケ</t>
    </rPh>
    <rPh sb="11" eb="12">
      <t>コ</t>
    </rPh>
    <rPh sb="13" eb="14">
      <t>ワラベ</t>
    </rPh>
    <rPh sb="15" eb="16">
      <t>スウ</t>
    </rPh>
    <phoneticPr fontId="9"/>
  </si>
  <si>
    <t>合計金額</t>
  </si>
  <si>
    <t>生　活　扶　助</t>
  </si>
  <si>
    <t>住　宅　扶　助</t>
  </si>
  <si>
    <t>教　育　扶　助</t>
  </si>
  <si>
    <t>介　護　扶　助</t>
  </si>
  <si>
    <t>医　療　扶　助</t>
  </si>
  <si>
    <t>生　業　扶　助</t>
  </si>
  <si>
    <t>葬　祭　扶　助</t>
  </si>
  <si>
    <t>計</t>
  </si>
  <si>
    <t>区　　　分</t>
  </si>
  <si>
    <t>南 地 区</t>
  </si>
  <si>
    <t>東 地 区</t>
  </si>
  <si>
    <t>北 地 区</t>
  </si>
  <si>
    <t>西 地 区</t>
  </si>
  <si>
    <t>クラブ数</t>
  </si>
  <si>
    <t>会 員 数</t>
  </si>
  <si>
    <r>
      <t>年</t>
    </r>
    <r>
      <rPr>
        <sz val="9"/>
        <rFont val="Century"/>
        <family val="1"/>
      </rPr>
      <t xml:space="preserve"> </t>
    </r>
    <r>
      <rPr>
        <sz val="9"/>
        <rFont val="ＭＳ 明朝"/>
        <family val="1"/>
        <charset val="128"/>
      </rPr>
      <t>次</t>
    </r>
    <r>
      <rPr>
        <sz val="9"/>
        <rFont val="Century"/>
        <family val="1"/>
      </rPr>
      <t xml:space="preserve"> </t>
    </r>
    <r>
      <rPr>
        <sz val="9"/>
        <rFont val="ＭＳ 明朝"/>
        <family val="1"/>
        <charset val="128"/>
      </rPr>
      <t>別</t>
    </r>
  </si>
  <si>
    <t>ね　た　き　り　高　齢　者</t>
  </si>
  <si>
    <t>男</t>
  </si>
  <si>
    <t>女</t>
  </si>
  <si>
    <t>年 度 別</t>
  </si>
  <si>
    <t>最　重　度</t>
  </si>
  <si>
    <t>重　　　度</t>
  </si>
  <si>
    <t>中　　　度</t>
  </si>
  <si>
    <t>軽　　　度</t>
  </si>
  <si>
    <t>１８歳以上</t>
  </si>
  <si>
    <t>１８歳未満</t>
  </si>
  <si>
    <t>年度別・障害別</t>
  </si>
  <si>
    <t>総　数</t>
  </si>
  <si>
    <t>障　　　 害　　　 の　　 　程　 　　度</t>
  </si>
  <si>
    <t>１　級</t>
  </si>
  <si>
    <t>２　級</t>
  </si>
  <si>
    <t>３　級</t>
  </si>
  <si>
    <t>４　級</t>
  </si>
  <si>
    <t>５　級</t>
  </si>
  <si>
    <t>６　級</t>
  </si>
  <si>
    <t>視覚障害</t>
  </si>
  <si>
    <t>聴覚・平衡機能障害</t>
  </si>
  <si>
    <t>音声言語障害</t>
  </si>
  <si>
    <t>肢体不自由</t>
  </si>
  <si>
    <t>内部障害</t>
  </si>
  <si>
    <t>年度別</t>
  </si>
  <si>
    <t>国保世帯数</t>
  </si>
  <si>
    <t>世帯加入率</t>
  </si>
  <si>
    <t>国保被保険者数</t>
  </si>
  <si>
    <t>％</t>
  </si>
  <si>
    <t>住民基本
台帳世帯数</t>
    <rPh sb="5" eb="7">
      <t>ダイチョウ</t>
    </rPh>
    <rPh sb="7" eb="9">
      <t>セタイ</t>
    </rPh>
    <rPh sb="9" eb="10">
      <t>スウ</t>
    </rPh>
    <phoneticPr fontId="9"/>
  </si>
  <si>
    <t>住民基本
台帳人口</t>
    <rPh sb="5" eb="7">
      <t>ダイチョウ</t>
    </rPh>
    <rPh sb="7" eb="9">
      <t>ジンコウ</t>
    </rPh>
    <phoneticPr fontId="9"/>
  </si>
  <si>
    <t>保険税調定額</t>
  </si>
  <si>
    <t>保険税収納額</t>
  </si>
  <si>
    <t>保険税収納率</t>
  </si>
  <si>
    <t>千円</t>
  </si>
  <si>
    <t>円</t>
  </si>
  <si>
    <t>１人当たり 
平均収納額</t>
    <rPh sb="7" eb="9">
      <t>ヘイキン</t>
    </rPh>
    <rPh sb="9" eb="11">
      <t>シュウノウ</t>
    </rPh>
    <rPh sb="11" eb="12">
      <t>ガク</t>
    </rPh>
    <phoneticPr fontId="9"/>
  </si>
  <si>
    <t>１世帯当たり
平均収納額</t>
    <rPh sb="7" eb="9">
      <t>ヘイキン</t>
    </rPh>
    <rPh sb="9" eb="11">
      <t>シュウノウ</t>
    </rPh>
    <rPh sb="11" eb="12">
      <t>ガク</t>
    </rPh>
    <phoneticPr fontId="9"/>
  </si>
  <si>
    <t>療 　養 　の 　給 　付</t>
  </si>
  <si>
    <t>療　　　養　　　費</t>
  </si>
  <si>
    <t>合　　　　計</t>
  </si>
  <si>
    <t>費　用　額</t>
  </si>
  <si>
    <t>給付件数</t>
  </si>
  <si>
    <t>件</t>
  </si>
  <si>
    <t>１人当たり
費  用  額</t>
    <rPh sb="6" eb="7">
      <t>ヒ</t>
    </rPh>
    <rPh sb="9" eb="10">
      <t>ヨウ</t>
    </rPh>
    <rPh sb="12" eb="13">
      <t>ガク</t>
    </rPh>
    <phoneticPr fontId="9"/>
  </si>
  <si>
    <r>
      <t>年</t>
    </r>
    <r>
      <rPr>
        <sz val="9"/>
        <rFont val="Century"/>
        <family val="1"/>
      </rPr>
      <t xml:space="preserve"> </t>
    </r>
    <r>
      <rPr>
        <sz val="9"/>
        <rFont val="ＭＳ 明朝"/>
        <family val="1"/>
        <charset val="128"/>
      </rPr>
      <t>度</t>
    </r>
    <r>
      <rPr>
        <sz val="9"/>
        <rFont val="Century"/>
        <family val="1"/>
      </rPr>
      <t xml:space="preserve"> </t>
    </r>
    <r>
      <rPr>
        <sz val="9"/>
        <rFont val="ＭＳ 明朝"/>
        <family val="1"/>
        <charset val="128"/>
      </rPr>
      <t>別</t>
    </r>
  </si>
  <si>
    <t>合　　　　　計</t>
  </si>
  <si>
    <t>出産育児一時金</t>
  </si>
  <si>
    <t>葬　　祭　　費</t>
  </si>
  <si>
    <t>件　　数</t>
  </si>
  <si>
    <t>金　　額</t>
  </si>
  <si>
    <t>年　 度　 別</t>
  </si>
  <si>
    <t>第３号被保険者</t>
  </si>
  <si>
    <t>年　金　額</t>
  </si>
  <si>
    <t>老　齢　年　金</t>
  </si>
  <si>
    <t>老齢基礎年金</t>
  </si>
  <si>
    <t>通算老齢年金</t>
  </si>
  <si>
    <t>障　害　年　金</t>
  </si>
  <si>
    <t>障害基礎年金</t>
  </si>
  <si>
    <t>件　数</t>
  </si>
  <si>
    <t>遺族基礎年金</t>
  </si>
  <si>
    <t>寡　婦　年　金</t>
  </si>
  <si>
    <t>死亡一時金</t>
  </si>
  <si>
    <t>共　　　　　　　同　　　　　　　募　　　　　　　金</t>
  </si>
  <si>
    <t>市　　内　　施　　設　　等　　配　　分　　先</t>
  </si>
  <si>
    <t>合　　　計</t>
  </si>
  <si>
    <t>保　育　所</t>
  </si>
  <si>
    <t>障害者施設</t>
  </si>
  <si>
    <t>社会福祉支援団体</t>
  </si>
  <si>
    <t>老人ホーム</t>
  </si>
  <si>
    <t>社会福祉協議会</t>
  </si>
  <si>
    <t>市内募金額</t>
    <rPh sb="0" eb="2">
      <t>シナイ</t>
    </rPh>
    <rPh sb="2" eb="4">
      <t>ボキン</t>
    </rPh>
    <rPh sb="4" eb="5">
      <t>ガク</t>
    </rPh>
    <phoneticPr fontId="9"/>
  </si>
  <si>
    <t>年 度 別</t>
    <rPh sb="0" eb="1">
      <t>トシ</t>
    </rPh>
    <rPh sb="2" eb="3">
      <t>ド</t>
    </rPh>
    <rPh sb="4" eb="5">
      <t>ベツ</t>
    </rPh>
    <phoneticPr fontId="9"/>
  </si>
  <si>
    <t>年　　度　　別</t>
  </si>
  <si>
    <t>施　　設　　名</t>
  </si>
  <si>
    <t>設 置 ・ 経 営 主 体</t>
  </si>
  <si>
    <t>経　　営　　主　　体</t>
  </si>
  <si>
    <t>寿湘ヶ丘老人ホーム</t>
  </si>
  <si>
    <t>（福）むつみ福祉会</t>
  </si>
  <si>
    <t>菖蒲荘</t>
  </si>
  <si>
    <t>湘南老人ホーム</t>
  </si>
  <si>
    <t>（福）神奈川県社会福祉事業団</t>
  </si>
  <si>
    <t>湖</t>
  </si>
  <si>
    <t>（福）輝星会</t>
  </si>
  <si>
    <t>サンシティ神奈川</t>
  </si>
  <si>
    <t>医療法人社団　北條会</t>
  </si>
  <si>
    <t>介護老人保健施設「ライフプラザ鶴巻」</t>
  </si>
  <si>
    <t>医療法人社団　三喜会</t>
  </si>
  <si>
    <t>年次別</t>
  </si>
  <si>
    <t>第１号被</t>
  </si>
  <si>
    <t>保険者数</t>
  </si>
  <si>
    <t>認　　　　　　　定　　　　　　　者　　　　　　　数</t>
  </si>
  <si>
    <t>要介護１</t>
  </si>
  <si>
    <t>要介護２</t>
  </si>
  <si>
    <t>要介護３</t>
  </si>
  <si>
    <t>要介護４</t>
  </si>
  <si>
    <t>要介護５</t>
  </si>
  <si>
    <t>介護老人福祉施設</t>
  </si>
  <si>
    <t>介護老人保健施設</t>
  </si>
  <si>
    <t>介護療養型医療施設</t>
  </si>
  <si>
    <t>介 護 サ ー ビ ス の 種 類</t>
  </si>
  <si>
    <t>居宅介護支援</t>
  </si>
  <si>
    <t>訪問介護</t>
  </si>
  <si>
    <t>訪問入浴</t>
  </si>
  <si>
    <t>訪問看護</t>
  </si>
  <si>
    <t>訪問リハビリ</t>
  </si>
  <si>
    <t>通所介護</t>
  </si>
  <si>
    <t>通所リハビリ</t>
  </si>
  <si>
    <t>短期入所生活介護</t>
  </si>
  <si>
    <t>短期入所療養介護</t>
  </si>
  <si>
    <t>福祉用具貸与</t>
  </si>
  <si>
    <r>
      <t>　　　　　　</t>
    </r>
    <r>
      <rPr>
        <sz val="11"/>
        <rFont val="ＭＳ 明朝"/>
        <family val="1"/>
        <charset val="128"/>
      </rPr>
      <t>　　　　　　　　　　　　　　　　　　　　　　　　　　　　　　国保年金課調　</t>
    </r>
  </si>
  <si>
    <t>はだの松寿苑</t>
    <rPh sb="3" eb="4">
      <t>マツ</t>
    </rPh>
    <rPh sb="4" eb="5">
      <t>コトブキ</t>
    </rPh>
    <rPh sb="5" eb="6">
      <t>エン</t>
    </rPh>
    <phoneticPr fontId="9"/>
  </si>
  <si>
    <t>（福）寿徳会</t>
    <rPh sb="3" eb="4">
      <t>コトブキ</t>
    </rPh>
    <rPh sb="4" eb="5">
      <t>トク</t>
    </rPh>
    <rPh sb="5" eb="6">
      <t>カイ</t>
    </rPh>
    <phoneticPr fontId="9"/>
  </si>
  <si>
    <t>年度別</t>
    <rPh sb="0" eb="2">
      <t>ネンド</t>
    </rPh>
    <rPh sb="2" eb="3">
      <t>ベツ</t>
    </rPh>
    <phoneticPr fontId="9"/>
  </si>
  <si>
    <t>認知症対応型共同生活介護</t>
    <rPh sb="0" eb="2">
      <t>ニンチ</t>
    </rPh>
    <rPh sb="2" eb="3">
      <t>ショウ</t>
    </rPh>
    <phoneticPr fontId="9"/>
  </si>
  <si>
    <t>ベストライフ秦野</t>
    <rPh sb="6" eb="8">
      <t>ハダノ</t>
    </rPh>
    <phoneticPr fontId="9"/>
  </si>
  <si>
    <t>　　　　　　　　　　　　　　　　　　　　　　　　　　　　　　　　　　　高齢介護課調　</t>
    <rPh sb="35" eb="37">
      <t>コウレイ</t>
    </rPh>
    <rPh sb="37" eb="39">
      <t>カイゴ</t>
    </rPh>
    <phoneticPr fontId="9"/>
  </si>
  <si>
    <t>認知症対応型通所介護</t>
    <rPh sb="0" eb="2">
      <t>ニンチ</t>
    </rPh>
    <rPh sb="2" eb="3">
      <t>ショウ</t>
    </rPh>
    <rPh sb="3" eb="5">
      <t>タイオウ</t>
    </rPh>
    <rPh sb="5" eb="6">
      <t>ガタ</t>
    </rPh>
    <rPh sb="6" eb="7">
      <t>ツウ</t>
    </rPh>
    <rPh sb="7" eb="8">
      <t>ショ</t>
    </rPh>
    <rPh sb="8" eb="10">
      <t>カイゴ</t>
    </rPh>
    <phoneticPr fontId="9"/>
  </si>
  <si>
    <t>小規模多機能型居宅介護</t>
    <rPh sb="0" eb="3">
      <t>ショウキボ</t>
    </rPh>
    <rPh sb="3" eb="7">
      <t>タキノウガタ</t>
    </rPh>
    <rPh sb="7" eb="9">
      <t>キョタク</t>
    </rPh>
    <rPh sb="9" eb="11">
      <t>カイゴ</t>
    </rPh>
    <phoneticPr fontId="9"/>
  </si>
  <si>
    <t>大根・鶴巻地区</t>
    <rPh sb="3" eb="5">
      <t>ツルマキ</t>
    </rPh>
    <phoneticPr fontId="9"/>
  </si>
  <si>
    <t>要支援１</t>
    <rPh sb="0" eb="3">
      <t>ヨウシエン</t>
    </rPh>
    <phoneticPr fontId="9"/>
  </si>
  <si>
    <t>要支援２</t>
    <rPh sb="0" eb="3">
      <t>ヨウシエン</t>
    </rPh>
    <phoneticPr fontId="9"/>
  </si>
  <si>
    <t>経過的要介護</t>
    <rPh sb="0" eb="2">
      <t>ケイカ</t>
    </rPh>
    <rPh sb="2" eb="3">
      <t>テキ</t>
    </rPh>
    <rPh sb="3" eb="6">
      <t>ヨウカイゴ</t>
    </rPh>
    <phoneticPr fontId="9"/>
  </si>
  <si>
    <t>計</t>
    <rPh sb="0" eb="1">
      <t>ケイ</t>
    </rPh>
    <phoneticPr fontId="9"/>
  </si>
  <si>
    <t>その他</t>
    <rPh sb="2" eb="3">
      <t>タ</t>
    </rPh>
    <phoneticPr fontId="9"/>
  </si>
  <si>
    <t>障害</t>
    <rPh sb="0" eb="2">
      <t>ショウガイ</t>
    </rPh>
    <phoneticPr fontId="9"/>
  </si>
  <si>
    <t>田原の里</t>
    <rPh sb="0" eb="2">
      <t>タワラ</t>
    </rPh>
    <rPh sb="3" eb="4">
      <t>サト</t>
    </rPh>
    <phoneticPr fontId="17"/>
  </si>
  <si>
    <t>（福）いずみ福祉会</t>
    <rPh sb="1" eb="2">
      <t>フク</t>
    </rPh>
    <rPh sb="6" eb="8">
      <t>フクシ</t>
    </rPh>
    <rPh sb="8" eb="9">
      <t>カイ</t>
    </rPh>
    <phoneticPr fontId="17"/>
  </si>
  <si>
    <t>エクセルシオール秦野</t>
    <rPh sb="8" eb="10">
      <t>ハダノ</t>
    </rPh>
    <phoneticPr fontId="17"/>
  </si>
  <si>
    <t>（株）エクセルシオール・ジャパン</t>
    <rPh sb="1" eb="2">
      <t>カブ</t>
    </rPh>
    <phoneticPr fontId="17"/>
  </si>
  <si>
    <t>（株）ニチイ学館</t>
    <rPh sb="1" eb="2">
      <t>カブ</t>
    </rPh>
    <rPh sb="6" eb="8">
      <t>ガッカン</t>
    </rPh>
    <phoneticPr fontId="17"/>
  </si>
  <si>
    <t>あずみ苑グランデ鶴巻</t>
    <rPh sb="3" eb="4">
      <t>エン</t>
    </rPh>
    <rPh sb="8" eb="10">
      <t>ツルマキ</t>
    </rPh>
    <phoneticPr fontId="17"/>
  </si>
  <si>
    <t>（株）レオパレス２１</t>
    <rPh sb="1" eb="2">
      <t>カブ</t>
    </rPh>
    <phoneticPr fontId="17"/>
  </si>
  <si>
    <t>世　帯</t>
    <rPh sb="0" eb="1">
      <t>ヨ</t>
    </rPh>
    <rPh sb="2" eb="3">
      <t>オビ</t>
    </rPh>
    <phoneticPr fontId="9"/>
  </si>
  <si>
    <t>金　額</t>
    <rPh sb="0" eb="1">
      <t>キン</t>
    </rPh>
    <rPh sb="2" eb="3">
      <t>ガク</t>
    </rPh>
    <phoneticPr fontId="9"/>
  </si>
  <si>
    <t>（株）川島コーポレーション</t>
    <rPh sb="1" eb="2">
      <t>カブ</t>
    </rPh>
    <rPh sb="3" eb="5">
      <t>カワシマ</t>
    </rPh>
    <phoneticPr fontId="17"/>
  </si>
  <si>
    <t>（株）セカンドライフ</t>
    <rPh sb="1" eb="2">
      <t>カブ</t>
    </rPh>
    <phoneticPr fontId="17"/>
  </si>
  <si>
    <t>社会福祉法人 常成福祉会</t>
    <rPh sb="0" eb="2">
      <t>シャカイ</t>
    </rPh>
    <rPh sb="2" eb="4">
      <t>フクシ</t>
    </rPh>
    <rPh sb="4" eb="6">
      <t>ホウジン</t>
    </rPh>
    <rPh sb="7" eb="8">
      <t>ジョウ</t>
    </rPh>
    <rPh sb="8" eb="9">
      <t>セイ</t>
    </rPh>
    <rPh sb="9" eb="11">
      <t>フクシ</t>
    </rPh>
    <rPh sb="11" eb="12">
      <t>カイ</t>
    </rPh>
    <phoneticPr fontId="9"/>
  </si>
  <si>
    <t>秦野精華園</t>
    <rPh sb="0" eb="2">
      <t>ハダノ</t>
    </rPh>
    <rPh sb="2" eb="3">
      <t>セイ</t>
    </rPh>
    <rPh sb="3" eb="4">
      <t>カ</t>
    </rPh>
    <rPh sb="4" eb="5">
      <t>エン</t>
    </rPh>
    <phoneticPr fontId="9"/>
  </si>
  <si>
    <t>くず葉学園</t>
    <rPh sb="2" eb="3">
      <t>ハ</t>
    </rPh>
    <rPh sb="3" eb="5">
      <t>ガクエン</t>
    </rPh>
    <phoneticPr fontId="9"/>
  </si>
  <si>
    <t>社会福祉法人 かしの木会</t>
    <rPh sb="0" eb="2">
      <t>シャカイ</t>
    </rPh>
    <rPh sb="2" eb="4">
      <t>フクシ</t>
    </rPh>
    <rPh sb="4" eb="6">
      <t>ホウジン</t>
    </rPh>
    <rPh sb="10" eb="11">
      <t>キ</t>
    </rPh>
    <rPh sb="11" eb="12">
      <t>カイ</t>
    </rPh>
    <phoneticPr fontId="9"/>
  </si>
  <si>
    <t>社会福祉法人 寿徳会</t>
    <rPh sb="0" eb="2">
      <t>シャカイ</t>
    </rPh>
    <rPh sb="2" eb="4">
      <t>フクシ</t>
    </rPh>
    <rPh sb="4" eb="6">
      <t>ホウジン</t>
    </rPh>
    <rPh sb="7" eb="8">
      <t>コトブキ</t>
    </rPh>
    <rPh sb="8" eb="9">
      <t>トク</t>
    </rPh>
    <rPh sb="9" eb="10">
      <t>カイ</t>
    </rPh>
    <phoneticPr fontId="9"/>
  </si>
  <si>
    <t>やまばと学園</t>
    <rPh sb="4" eb="6">
      <t>ガクエン</t>
    </rPh>
    <phoneticPr fontId="9"/>
  </si>
  <si>
    <t>社会福祉法人 浄泉会</t>
    <rPh sb="7" eb="8">
      <t>ジョウ</t>
    </rPh>
    <rPh sb="8" eb="9">
      <t>イズミ</t>
    </rPh>
    <rPh sb="9" eb="10">
      <t>カイ</t>
    </rPh>
    <phoneticPr fontId="9"/>
  </si>
  <si>
    <t>ライフステージ・悠トピア</t>
    <rPh sb="8" eb="9">
      <t>ユウ</t>
    </rPh>
    <phoneticPr fontId="9"/>
  </si>
  <si>
    <r>
      <t>種　</t>
    </r>
    <r>
      <rPr>
        <sz val="10"/>
        <rFont val="Century"/>
        <family val="1"/>
      </rPr>
      <t xml:space="preserve"> </t>
    </r>
    <r>
      <rPr>
        <sz val="10"/>
        <rFont val="ＭＳ 明朝"/>
        <family val="1"/>
        <charset val="128"/>
      </rPr>
      <t>類　</t>
    </r>
    <r>
      <rPr>
        <sz val="10"/>
        <rFont val="Century"/>
        <family val="1"/>
      </rPr>
      <t xml:space="preserve"> </t>
    </r>
    <r>
      <rPr>
        <sz val="10"/>
        <rFont val="ＭＳ 明朝"/>
        <family val="1"/>
        <charset val="128"/>
      </rPr>
      <t>別</t>
    </r>
  </si>
  <si>
    <r>
      <t>名　</t>
    </r>
    <r>
      <rPr>
        <sz val="10"/>
        <rFont val="Century"/>
        <family val="1"/>
      </rPr>
      <t xml:space="preserve"> </t>
    </r>
    <r>
      <rPr>
        <sz val="10"/>
        <rFont val="ＭＳ 明朝"/>
        <family val="1"/>
        <charset val="128"/>
      </rPr>
      <t>　称</t>
    </r>
  </si>
  <si>
    <r>
      <t>定　</t>
    </r>
    <r>
      <rPr>
        <sz val="10"/>
        <rFont val="Century"/>
        <family val="1"/>
      </rPr>
      <t xml:space="preserve"> </t>
    </r>
    <r>
      <rPr>
        <sz val="10"/>
        <rFont val="ＭＳ 明朝"/>
        <family val="1"/>
        <charset val="128"/>
      </rPr>
      <t>　員</t>
    </r>
  </si>
  <si>
    <t>　単位：人（累計）　　　　　　　　　　　　　　　　　　　　　　　　　　高齢介護課調　</t>
    <rPh sb="6" eb="8">
      <t>ルイケイ</t>
    </rPh>
    <rPh sb="35" eb="37">
      <t>コウレイ</t>
    </rPh>
    <rPh sb="37" eb="39">
      <t>カイゴ</t>
    </rPh>
    <phoneticPr fontId="9"/>
  </si>
  <si>
    <t>　(2)　拠出制年金　　　　　　　　　　　　　　　　　　　　　　　　　　　　　　　　　　　　　　　　　　　　　　　　　　　　　　　　　　　　　　　　　　　</t>
    <phoneticPr fontId="9"/>
  </si>
  <si>
    <t>　(2)　療育相談状況</t>
    <rPh sb="5" eb="7">
      <t>リョウイク</t>
    </rPh>
    <rPh sb="7" eb="9">
      <t>ソウダン</t>
    </rPh>
    <rPh sb="9" eb="11">
      <t>ジョウキョウ</t>
    </rPh>
    <phoneticPr fontId="9"/>
  </si>
  <si>
    <t>　単位：人　　　　　　　　　　　　　　　　　　　　（各年３月３１日現在）高齢介護課調　</t>
    <rPh sb="26" eb="27">
      <t>カク</t>
    </rPh>
    <rPh sb="27" eb="28">
      <t>ネン</t>
    </rPh>
    <rPh sb="29" eb="30">
      <t>ガツ</t>
    </rPh>
    <rPh sb="32" eb="33">
      <t>ヒ</t>
    </rPh>
    <rPh sb="33" eb="35">
      <t>ゲンザイ</t>
    </rPh>
    <rPh sb="36" eb="38">
      <t>コウレイ</t>
    </rPh>
    <rPh sb="38" eb="40">
      <t>カイゴ</t>
    </rPh>
    <phoneticPr fontId="9"/>
  </si>
  <si>
    <t>プライムガーデン秦野</t>
    <rPh sb="8" eb="10">
      <t>ハダノ</t>
    </rPh>
    <phoneticPr fontId="9"/>
  </si>
  <si>
    <t>（有）健康医学開発センター</t>
    <rPh sb="1" eb="2">
      <t>ユウ</t>
    </rPh>
    <rPh sb="3" eb="5">
      <t>ケンコウ</t>
    </rPh>
    <rPh sb="5" eb="7">
      <t>イガク</t>
    </rPh>
    <rPh sb="7" eb="9">
      <t>カイハツ</t>
    </rPh>
    <phoneticPr fontId="17"/>
  </si>
  <si>
    <t>介護老人保健施設「ひまわりの里」</t>
    <rPh sb="0" eb="2">
      <t>カイゴ</t>
    </rPh>
    <rPh sb="2" eb="4">
      <t>ロウジン</t>
    </rPh>
    <rPh sb="4" eb="6">
      <t>ホケン</t>
    </rPh>
    <rPh sb="6" eb="8">
      <t>シセツ</t>
    </rPh>
    <rPh sb="14" eb="15">
      <t>サト</t>
    </rPh>
    <phoneticPr fontId="9"/>
  </si>
  <si>
    <t>　１０８　ねたきり高齢者・ひとり暮らし高齢者数</t>
    <rPh sb="16" eb="17">
      <t>ク</t>
    </rPh>
    <phoneticPr fontId="9"/>
  </si>
  <si>
    <t>　１２５　介護保険第１号（６５歳以上）被保険者数、要介護等認定者数</t>
    <rPh sb="9" eb="10">
      <t>ダイ</t>
    </rPh>
    <rPh sb="11" eb="12">
      <t>ゴウ</t>
    </rPh>
    <rPh sb="15" eb="16">
      <t>サイ</t>
    </rPh>
    <rPh sb="16" eb="18">
      <t>イジョウ</t>
    </rPh>
    <phoneticPr fontId="9"/>
  </si>
  <si>
    <t>　１２７　地域密着型サービス利用者数</t>
    <rPh sb="5" eb="7">
      <t>チイキ</t>
    </rPh>
    <rPh sb="7" eb="10">
      <t>ミッチャクガタ</t>
    </rPh>
    <phoneticPr fontId="9"/>
  </si>
  <si>
    <t>秦野陽光園</t>
    <rPh sb="0" eb="2">
      <t>ハダノ</t>
    </rPh>
    <rPh sb="2" eb="5">
      <t>ヨウコウエン</t>
    </rPh>
    <phoneticPr fontId="9"/>
  </si>
  <si>
    <t>（福）珀寿会</t>
    <rPh sb="3" eb="4">
      <t>ハク</t>
    </rPh>
    <rPh sb="4" eb="5">
      <t>コトブキ</t>
    </rPh>
    <rPh sb="5" eb="6">
      <t>カイ</t>
    </rPh>
    <phoneticPr fontId="9"/>
  </si>
  <si>
    <t>　単位：人　　　　　　　　　　　　　　　　　　　　　（各年４月１日現在）障害福祉課調　</t>
    <phoneticPr fontId="9"/>
  </si>
  <si>
    <t>出　産　扶　助</t>
    <phoneticPr fontId="9"/>
  </si>
  <si>
    <t>就労自立給付金</t>
    <rPh sb="0" eb="2">
      <t>シュウロウ</t>
    </rPh>
    <rPh sb="2" eb="4">
      <t>ジリツ</t>
    </rPh>
    <rPh sb="4" eb="7">
      <t>キュウフキン</t>
    </rPh>
    <phoneticPr fontId="9"/>
  </si>
  <si>
    <t>－</t>
    <phoneticPr fontId="9"/>
  </si>
  <si>
    <t>園</t>
    <rPh sb="0" eb="1">
      <t>エン</t>
    </rPh>
    <phoneticPr fontId="9"/>
  </si>
  <si>
    <t>入　　所　（園）　児　　童　　数</t>
    <rPh sb="6" eb="7">
      <t>エン</t>
    </rPh>
    <phoneticPr fontId="9"/>
  </si>
  <si>
    <t>　　　　　　　　　　　　　　　　　　　　　     （各年４月１日現在）保育こども園課調</t>
    <rPh sb="36" eb="38">
      <t>ホイク</t>
    </rPh>
    <rPh sb="41" eb="42">
      <t>エン</t>
    </rPh>
    <phoneticPr fontId="9"/>
  </si>
  <si>
    <t>保育士数
保育教諭数</t>
    <rPh sb="5" eb="7">
      <t>ホイク</t>
    </rPh>
    <rPh sb="7" eb="9">
      <t>キョウユ</t>
    </rPh>
    <rPh sb="9" eb="10">
      <t>スウ</t>
    </rPh>
    <phoneticPr fontId="9"/>
  </si>
  <si>
    <t>保 育 所</t>
    <rPh sb="0" eb="1">
      <t>タモツ</t>
    </rPh>
    <rPh sb="2" eb="3">
      <t>イク</t>
    </rPh>
    <rPh sb="4" eb="5">
      <t>ジョ</t>
    </rPh>
    <phoneticPr fontId="9"/>
  </si>
  <si>
    <t>合　　計</t>
    <rPh sb="0" eb="1">
      <t>ゴウ</t>
    </rPh>
    <rPh sb="3" eb="4">
      <t>ケイ</t>
    </rPh>
    <phoneticPr fontId="9"/>
  </si>
  <si>
    <t>（注）１　各年合計には市外委託を含まない</t>
    <rPh sb="1" eb="2">
      <t>チュウ</t>
    </rPh>
    <rPh sb="5" eb="6">
      <t>カク</t>
    </rPh>
    <rPh sb="6" eb="7">
      <t>ネン</t>
    </rPh>
    <rPh sb="7" eb="9">
      <t>ゴウケイ</t>
    </rPh>
    <rPh sb="11" eb="13">
      <t>シガイ</t>
    </rPh>
    <rPh sb="13" eb="15">
      <t>イタク</t>
    </rPh>
    <rPh sb="16" eb="17">
      <t>フク</t>
    </rPh>
    <phoneticPr fontId="9"/>
  </si>
  <si>
    <t>　　障害福祉課調　</t>
    <rPh sb="2" eb="4">
      <t>ショウガイ</t>
    </rPh>
    <rPh sb="4" eb="6">
      <t>フクシ</t>
    </rPh>
    <rPh sb="6" eb="7">
      <t>カ</t>
    </rPh>
    <rPh sb="7" eb="8">
      <t>シラ</t>
    </rPh>
    <phoneticPr fontId="9"/>
  </si>
  <si>
    <t>　２９　床</t>
    <rPh sb="4" eb="5">
      <t>ショウ</t>
    </rPh>
    <phoneticPr fontId="17"/>
  </si>
  <si>
    <t>７０　人</t>
    <rPh sb="3" eb="4">
      <t>ニン</t>
    </rPh>
    <phoneticPr fontId="9"/>
  </si>
  <si>
    <t>１０１　人</t>
    <rPh sb="4" eb="5">
      <t>ニン</t>
    </rPh>
    <phoneticPr fontId="17"/>
  </si>
  <si>
    <t>６７　人</t>
    <rPh sb="3" eb="4">
      <t>ニン</t>
    </rPh>
    <phoneticPr fontId="17"/>
  </si>
  <si>
    <t>６０　人</t>
    <rPh sb="3" eb="4">
      <t>ニン</t>
    </rPh>
    <phoneticPr fontId="17"/>
  </si>
  <si>
    <t>　１８　人</t>
    <rPh sb="4" eb="5">
      <t>ニン</t>
    </rPh>
    <phoneticPr fontId="17"/>
  </si>
  <si>
    <t>６８　人</t>
    <rPh sb="3" eb="4">
      <t>ニン</t>
    </rPh>
    <phoneticPr fontId="9"/>
  </si>
  <si>
    <t>アプルール秦野</t>
    <rPh sb="5" eb="7">
      <t>ハダノ</t>
    </rPh>
    <phoneticPr fontId="9"/>
  </si>
  <si>
    <t>　４３　人</t>
    <rPh sb="4" eb="5">
      <t>ニン</t>
    </rPh>
    <phoneticPr fontId="9"/>
  </si>
  <si>
    <t>（株）アプルール</t>
    <rPh sb="1" eb="2">
      <t>カブ</t>
    </rPh>
    <phoneticPr fontId="17"/>
  </si>
  <si>
    <t>１７　人</t>
    <rPh sb="3" eb="4">
      <t>ニン</t>
    </rPh>
    <phoneticPr fontId="9"/>
  </si>
  <si>
    <t>２６　人</t>
    <rPh sb="3" eb="4">
      <t>ニン</t>
    </rPh>
    <phoneticPr fontId="9"/>
  </si>
  <si>
    <t>６９　人</t>
    <rPh sb="3" eb="4">
      <t>ニン</t>
    </rPh>
    <phoneticPr fontId="9"/>
  </si>
  <si>
    <t>結</t>
    <rPh sb="0" eb="1">
      <t>ユイ</t>
    </rPh>
    <phoneticPr fontId="9"/>
  </si>
  <si>
    <t>２９　人</t>
    <rPh sb="3" eb="4">
      <t>ニン</t>
    </rPh>
    <phoneticPr fontId="9"/>
  </si>
  <si>
    <t>（福）神奈川県社会福祉事業団</t>
    <rPh sb="1" eb="2">
      <t>フク</t>
    </rPh>
    <rPh sb="3" eb="7">
      <t>カナガワケン</t>
    </rPh>
    <rPh sb="7" eb="9">
      <t>シャカイ</t>
    </rPh>
    <rPh sb="9" eb="11">
      <t>フクシ</t>
    </rPh>
    <rPh sb="11" eb="14">
      <t>ジギョウダン</t>
    </rPh>
    <phoneticPr fontId="9"/>
  </si>
  <si>
    <t>すまいる秦野今泉</t>
    <rPh sb="4" eb="6">
      <t>ハタノ</t>
    </rPh>
    <rPh sb="6" eb="8">
      <t>イマイズミ</t>
    </rPh>
    <phoneticPr fontId="9"/>
  </si>
  <si>
    <t>１３０　床</t>
    <rPh sb="4" eb="5">
      <t>トコ</t>
    </rPh>
    <phoneticPr fontId="9"/>
  </si>
  <si>
    <t>ひ と り 暮 ら し 高 齢 者</t>
    <rPh sb="6" eb="7">
      <t>ク</t>
    </rPh>
    <phoneticPr fontId="9"/>
  </si>
  <si>
    <t>　　２９年度</t>
    <phoneticPr fontId="9"/>
  </si>
  <si>
    <t>１２０　床</t>
    <phoneticPr fontId="9"/>
  </si>
  <si>
    <t>１００　床</t>
    <phoneticPr fontId="9"/>
  </si>
  <si>
    <t>４９０　人</t>
    <phoneticPr fontId="9"/>
  </si>
  <si>
    <t>（株）ハーフ・センチュリー・モア</t>
    <phoneticPr fontId="9"/>
  </si>
  <si>
    <t>（株）ベネッセスタイルケア</t>
    <rPh sb="1" eb="2">
      <t>カブ</t>
    </rPh>
    <phoneticPr fontId="17"/>
  </si>
  <si>
    <t>２９　人</t>
    <phoneticPr fontId="9"/>
  </si>
  <si>
    <t>（有）友</t>
    <phoneticPr fontId="9"/>
  </si>
  <si>
    <r>
      <t>定　　</t>
    </r>
    <r>
      <rPr>
        <sz val="9"/>
        <rFont val="Century"/>
        <family val="1"/>
      </rPr>
      <t xml:space="preserve">  </t>
    </r>
    <r>
      <rPr>
        <sz val="9"/>
        <rFont val="ＭＳ 明朝"/>
        <family val="1"/>
        <charset val="128"/>
      </rPr>
      <t>員</t>
    </r>
    <phoneticPr fontId="9"/>
  </si>
  <si>
    <t>経　営　主　体</t>
    <phoneticPr fontId="9"/>
  </si>
  <si>
    <t>要介護１</t>
    <phoneticPr fontId="9"/>
  </si>
  <si>
    <t>計</t>
    <phoneticPr fontId="9"/>
  </si>
  <si>
    <t>　　　　　　　　　　　　　　　　　　　　　　　　　　　　（各年度末現在）国保年金課調　</t>
    <phoneticPr fontId="9"/>
  </si>
  <si>
    <t>　１０５　保育所・認定こども園の状況</t>
    <rPh sb="9" eb="11">
      <t>ニンテイ</t>
    </rPh>
    <rPh sb="14" eb="15">
      <t>エン</t>
    </rPh>
    <phoneticPr fontId="9"/>
  </si>
  <si>
    <t>認定こども園</t>
    <rPh sb="0" eb="2">
      <t>ニンテイ</t>
    </rPh>
    <rPh sb="5" eb="6">
      <t>エン</t>
    </rPh>
    <phoneticPr fontId="9"/>
  </si>
  <si>
    <t>教育利用</t>
    <rPh sb="0" eb="2">
      <t>キョウイク</t>
    </rPh>
    <rPh sb="2" eb="4">
      <t>リヨウ</t>
    </rPh>
    <phoneticPr fontId="9"/>
  </si>
  <si>
    <t>保育利用</t>
    <rPh sb="0" eb="2">
      <t>ホイク</t>
    </rPh>
    <phoneticPr fontId="9"/>
  </si>
  <si>
    <t>　</t>
    <phoneticPr fontId="9"/>
  </si>
  <si>
    <t>　１１３　家庭児童相談状況</t>
    <phoneticPr fontId="9"/>
  </si>
  <si>
    <t>　(1)　相談内容別延件数</t>
    <phoneticPr fontId="9"/>
  </si>
  <si>
    <t>　　　３０年度</t>
    <phoneticPr fontId="9"/>
  </si>
  <si>
    <t>　　29年度</t>
    <phoneticPr fontId="9"/>
  </si>
  <si>
    <t>　　２９年度</t>
    <rPh sb="4" eb="6">
      <t>ネンド</t>
    </rPh>
    <phoneticPr fontId="9"/>
  </si>
  <si>
    <t>　　29年度</t>
    <rPh sb="4" eb="5">
      <t>ネン</t>
    </rPh>
    <rPh sb="5" eb="6">
      <t>ド</t>
    </rPh>
    <phoneticPr fontId="9"/>
  </si>
  <si>
    <t>　　29年度</t>
    <rPh sb="4" eb="6">
      <t>ネンド</t>
    </rPh>
    <phoneticPr fontId="9"/>
  </si>
  <si>
    <t>　単位：件　　　　　　　　　　　　　　　　　　　　　　　　　　　　　　</t>
    <phoneticPr fontId="9"/>
  </si>
  <si>
    <t>養　護　措　置　数</t>
    <phoneticPr fontId="9"/>
  </si>
  <si>
    <t>a</t>
    <phoneticPr fontId="9"/>
  </si>
  <si>
    <t>８０　床</t>
    <phoneticPr fontId="9"/>
  </si>
  <si>
    <t>７５　床</t>
    <phoneticPr fontId="9"/>
  </si>
  <si>
    <t>高齢者住宅　グループ
ハウスやまぼうし</t>
    <phoneticPr fontId="17"/>
  </si>
  <si>
    <t>名　　　　　称</t>
    <phoneticPr fontId="9"/>
  </si>
  <si>
    <t>医療法人社団　佑樹会</t>
    <phoneticPr fontId="9"/>
  </si>
  <si>
    <t>　１２８　介護保険施設サービス利用者数</t>
    <phoneticPr fontId="9"/>
  </si>
  <si>
    <t>　１２９　介護保険サービス種類別事業所数</t>
    <phoneticPr fontId="9"/>
  </si>
  <si>
    <t>　１１９　国民年金の支給状況</t>
    <phoneticPr fontId="9"/>
  </si>
  <si>
    <t>　１１０　知的障害児・者の状況</t>
    <phoneticPr fontId="9"/>
  </si>
  <si>
    <t>　　３０年度</t>
    <phoneticPr fontId="9"/>
  </si>
  <si>
    <t>　１１１　身体障害児・者の状況</t>
    <phoneticPr fontId="9"/>
  </si>
  <si>
    <t>　１１２　精神障害者の状況</t>
    <phoneticPr fontId="9"/>
  </si>
  <si>
    <t>　１２２　障害者福祉施設</t>
    <phoneticPr fontId="9"/>
  </si>
  <si>
    <t>社会福祉法人 かながわ共同会</t>
    <rPh sb="0" eb="2">
      <t>シャカイ</t>
    </rPh>
    <rPh sb="2" eb="4">
      <t>フクシ</t>
    </rPh>
    <rPh sb="4" eb="6">
      <t>ホウジン</t>
    </rPh>
    <rPh sb="11" eb="13">
      <t>キョウドウ</t>
    </rPh>
    <rPh sb="13" eb="14">
      <t>カイ</t>
    </rPh>
    <phoneticPr fontId="9"/>
  </si>
  <si>
    <t>松下園</t>
    <phoneticPr fontId="9"/>
  </si>
  <si>
    <t>　１２０　共同募金及び日本赤十字社会費等募金状況</t>
    <rPh sb="17" eb="18">
      <t>カイ</t>
    </rPh>
    <phoneticPr fontId="9"/>
  </si>
  <si>
    <t>日本赤十字社会 費 及 び
寄　附　金</t>
    <rPh sb="6" eb="7">
      <t>カイ</t>
    </rPh>
    <rPh sb="8" eb="9">
      <t>ヒ</t>
    </rPh>
    <rPh sb="10" eb="11">
      <t>オヨ</t>
    </rPh>
    <rPh sb="14" eb="15">
      <t>ヤドリキ</t>
    </rPh>
    <rPh sb="16" eb="17">
      <t>フ</t>
    </rPh>
    <rPh sb="18" eb="19">
      <t>カネ</t>
    </rPh>
    <phoneticPr fontId="9"/>
  </si>
  <si>
    <t>３　歳</t>
    <phoneticPr fontId="9"/>
  </si>
  <si>
    <t>※　体幹障害は肢体不自由に含む</t>
    <rPh sb="2" eb="3">
      <t>シタイ</t>
    </rPh>
    <rPh sb="3" eb="4">
      <t>ミキ</t>
    </rPh>
    <rPh sb="4" eb="6">
      <t>ショウガイ</t>
    </rPh>
    <rPh sb="7" eb="9">
      <t>シタイ</t>
    </rPh>
    <rPh sb="9" eb="12">
      <t>フジユウ</t>
    </rPh>
    <rPh sb="13" eb="14">
      <t>フク</t>
    </rPh>
    <phoneticPr fontId="9"/>
  </si>
  <si>
    <t>（注）　被保護世帯数及び人員は年度末数</t>
    <rPh sb="4" eb="5">
      <t>ヒ</t>
    </rPh>
    <rPh sb="5" eb="7">
      <t>ホゴ</t>
    </rPh>
    <rPh sb="7" eb="10">
      <t>セタイスウ</t>
    </rPh>
    <rPh sb="10" eb="11">
      <t>オヨ</t>
    </rPh>
    <rPh sb="12" eb="14">
      <t>ジンイン</t>
    </rPh>
    <rPh sb="15" eb="18">
      <t>ネンドマツ</t>
    </rPh>
    <rPh sb="18" eb="19">
      <t>スウ</t>
    </rPh>
    <phoneticPr fontId="9"/>
  </si>
  <si>
    <t>（注）　西地区には上地区分を含む</t>
    <phoneticPr fontId="9"/>
  </si>
  <si>
    <t>（注）　市に登録している人数</t>
    <rPh sb="1" eb="2">
      <t>チュウ</t>
    </rPh>
    <rPh sb="4" eb="5">
      <t>シ</t>
    </rPh>
    <rPh sb="6" eb="8">
      <t>トウロク</t>
    </rPh>
    <rPh sb="12" eb="14">
      <t>ニンズウ</t>
    </rPh>
    <phoneticPr fontId="9"/>
  </si>
  <si>
    <t>（注）　介護保険事業状況報告（月報）による</t>
    <phoneticPr fontId="9"/>
  </si>
  <si>
    <t>（注）１　福祉用具購入費・住宅改修費支給だけの利用者も含む、介護保険事業状況報告（月報）による</t>
    <rPh sb="1" eb="2">
      <t>チュウ</t>
    </rPh>
    <phoneticPr fontId="9"/>
  </si>
  <si>
    <t>　　３１年</t>
    <phoneticPr fontId="9"/>
  </si>
  <si>
    <t xml:space="preserve">　　　　　　　　　 　３１  年  </t>
    <phoneticPr fontId="17"/>
  </si>
  <si>
    <t>　　30年度</t>
    <phoneticPr fontId="9"/>
  </si>
  <si>
    <t>　　３０年度</t>
    <rPh sb="4" eb="6">
      <t>ネンド</t>
    </rPh>
    <phoneticPr fontId="9"/>
  </si>
  <si>
    <t>　　30年度</t>
    <rPh sb="4" eb="5">
      <t>ネン</t>
    </rPh>
    <rPh sb="5" eb="6">
      <t>ド</t>
    </rPh>
    <phoneticPr fontId="9"/>
  </si>
  <si>
    <t>　　30年度</t>
    <rPh sb="4" eb="6">
      <t>ネンド</t>
    </rPh>
    <phoneticPr fontId="9"/>
  </si>
  <si>
    <t>養育・虐待</t>
    <rPh sb="0" eb="2">
      <t>ヨウイク</t>
    </rPh>
    <rPh sb="3" eb="5">
      <t>ギャクタイ</t>
    </rPh>
    <phoneticPr fontId="9"/>
  </si>
  <si>
    <t>不登校・
ひきこもり</t>
    <rPh sb="0" eb="3">
      <t>フトウコウ</t>
    </rPh>
    <phoneticPr fontId="9"/>
  </si>
  <si>
    <t>非 行 ・
家庭内暴力</t>
    <rPh sb="0" eb="1">
      <t>ヒ</t>
    </rPh>
    <rPh sb="2" eb="3">
      <t>ギョウ</t>
    </rPh>
    <rPh sb="6" eb="8">
      <t>カテイ</t>
    </rPh>
    <rPh sb="8" eb="9">
      <t>ナイ</t>
    </rPh>
    <rPh sb="9" eb="11">
      <t>ボウリョク</t>
    </rPh>
    <phoneticPr fontId="9"/>
  </si>
  <si>
    <t>学校生活</t>
    <rPh sb="0" eb="2">
      <t>ガッコウ</t>
    </rPh>
    <rPh sb="2" eb="4">
      <t>セイカツ</t>
    </rPh>
    <phoneticPr fontId="9"/>
  </si>
  <si>
    <t>発 達 ・
性格行動</t>
    <rPh sb="0" eb="1">
      <t>ハツ</t>
    </rPh>
    <rPh sb="2" eb="3">
      <t>タチ</t>
    </rPh>
    <rPh sb="6" eb="8">
      <t>セイカク</t>
    </rPh>
    <rPh sb="8" eb="10">
      <t>コウドウ</t>
    </rPh>
    <phoneticPr fontId="9"/>
  </si>
  <si>
    <t>介護老人保健施設「ミノゲール」</t>
    <phoneticPr fontId="9"/>
  </si>
  <si>
    <t>２９　床</t>
    <phoneticPr fontId="9"/>
  </si>
  <si>
    <t>医療法人社団　栄相会</t>
    <phoneticPr fontId="9"/>
  </si>
  <si>
    <t>介護老人保健施設「めぐみの里」</t>
    <phoneticPr fontId="9"/>
  </si>
  <si>
    <t>　　３１年度</t>
    <phoneticPr fontId="9"/>
  </si>
  <si>
    <r>
      <rPr>
        <sz val="7"/>
        <rFont val="ＭＳ 明朝"/>
        <family val="1"/>
        <charset val="128"/>
      </rPr>
      <t>※</t>
    </r>
    <r>
      <rPr>
        <sz val="9"/>
        <rFont val="ＭＳ 明朝"/>
        <family val="1"/>
        <charset val="128"/>
      </rPr>
      <t>体幹障害</t>
    </r>
    <phoneticPr fontId="9"/>
  </si>
  <si>
    <t>　　　３１年度</t>
    <phoneticPr fontId="9"/>
  </si>
  <si>
    <t>障　害　者</t>
    <rPh sb="0" eb="1">
      <t>ショウ</t>
    </rPh>
    <rPh sb="2" eb="3">
      <t>ガイ</t>
    </rPh>
    <rPh sb="4" eb="5">
      <t>モノ</t>
    </rPh>
    <phoneticPr fontId="9"/>
  </si>
  <si>
    <t>障　害　児</t>
    <rPh sb="0" eb="1">
      <t>ショウ</t>
    </rPh>
    <rPh sb="2" eb="3">
      <t>ガイ</t>
    </rPh>
    <rPh sb="4" eb="5">
      <t>ジ</t>
    </rPh>
    <phoneticPr fontId="9"/>
  </si>
  <si>
    <t>公益財団法人 鉄道弘済会</t>
    <rPh sb="2" eb="4">
      <t>ザイダン</t>
    </rPh>
    <rPh sb="4" eb="6">
      <t>ホウジン</t>
    </rPh>
    <rPh sb="7" eb="9">
      <t>テツドウ</t>
    </rPh>
    <rPh sb="9" eb="10">
      <t>コウ</t>
    </rPh>
    <rPh sb="10" eb="11">
      <t>サイ</t>
    </rPh>
    <rPh sb="11" eb="12">
      <t>カイ</t>
    </rPh>
    <phoneticPr fontId="9"/>
  </si>
  <si>
    <t>進学準備給付金</t>
    <rPh sb="0" eb="2">
      <t>シンガク</t>
    </rPh>
    <rPh sb="2" eb="4">
      <t>ジュンビ</t>
    </rPh>
    <rPh sb="4" eb="7">
      <t>キュウフキン</t>
    </rPh>
    <phoneticPr fontId="9"/>
  </si>
  <si>
    <t>　単位：人　　　　　　　　　　                　　　　　　　  　　こども家庭支援課調　</t>
    <rPh sb="4" eb="5">
      <t>ニン</t>
    </rPh>
    <rPh sb="45" eb="47">
      <t>カテイ</t>
    </rPh>
    <rPh sb="47" eb="49">
      <t>シエン</t>
    </rPh>
    <rPh sb="49" eb="50">
      <t>カ</t>
    </rPh>
    <rPh sb="50" eb="51">
      <t>チョウ</t>
    </rPh>
    <phoneticPr fontId="9"/>
  </si>
  <si>
    <r>
      <t xml:space="preserve">養護相談
</t>
    </r>
    <r>
      <rPr>
        <sz val="8"/>
        <rFont val="ＭＳ 明朝"/>
        <family val="1"/>
        <charset val="128"/>
      </rPr>
      <t>※１</t>
    </r>
    <rPh sb="0" eb="2">
      <t>ヨウゴ</t>
    </rPh>
    <rPh sb="2" eb="4">
      <t>ソウダン</t>
    </rPh>
    <phoneticPr fontId="9"/>
  </si>
  <si>
    <t>※１　養護相談には、児童虐待相談含む</t>
    <rPh sb="3" eb="5">
      <t>ヨウゴ</t>
    </rPh>
    <rPh sb="5" eb="7">
      <t>ソウダン</t>
    </rPh>
    <rPh sb="10" eb="12">
      <t>ジドウ</t>
    </rPh>
    <rPh sb="12" eb="14">
      <t>ギャクタイ</t>
    </rPh>
    <rPh sb="14" eb="16">
      <t>ソウダン</t>
    </rPh>
    <rPh sb="16" eb="17">
      <t>フク</t>
    </rPh>
    <phoneticPr fontId="9"/>
  </si>
  <si>
    <t>令和　元年度</t>
    <rPh sb="0" eb="2">
      <t>レイワ</t>
    </rPh>
    <rPh sb="3" eb="5">
      <t>ガンネン</t>
    </rPh>
    <phoneticPr fontId="9"/>
  </si>
  <si>
    <t>令和　２年</t>
    <rPh sb="0" eb="2">
      <t>レイワ</t>
    </rPh>
    <phoneticPr fontId="9"/>
  </si>
  <si>
    <t xml:space="preserve">　　　　　　令　和　 　２　年  </t>
    <rPh sb="6" eb="7">
      <t>レイ</t>
    </rPh>
    <rPh sb="8" eb="9">
      <t>ワ</t>
    </rPh>
    <phoneticPr fontId="17"/>
  </si>
  <si>
    <t>令和　２年度</t>
    <rPh sb="0" eb="2">
      <t>レイワ</t>
    </rPh>
    <phoneticPr fontId="9"/>
  </si>
  <si>
    <t>　令和　２年度</t>
    <rPh sb="1" eb="3">
      <t>レイワ</t>
    </rPh>
    <phoneticPr fontId="9"/>
  </si>
  <si>
    <t>令和元年度</t>
    <rPh sb="0" eb="2">
      <t>レイワ</t>
    </rPh>
    <rPh sb="2" eb="4">
      <t>ガンネン</t>
    </rPh>
    <rPh sb="4" eb="5">
      <t>ド</t>
    </rPh>
    <phoneticPr fontId="9"/>
  </si>
  <si>
    <t>令和元年度</t>
    <rPh sb="0" eb="2">
      <t>レイワ</t>
    </rPh>
    <rPh sb="2" eb="4">
      <t>ガンネン</t>
    </rPh>
    <phoneticPr fontId="9"/>
  </si>
  <si>
    <t>　令和元年度</t>
    <rPh sb="1" eb="3">
      <t>レイワ</t>
    </rPh>
    <rPh sb="3" eb="5">
      <t>ガンネン</t>
    </rPh>
    <phoneticPr fontId="9"/>
  </si>
  <si>
    <t>令和元年度</t>
    <rPh sb="0" eb="2">
      <t>レイワ</t>
    </rPh>
    <rPh sb="2" eb="4">
      <t>ガンネン</t>
    </rPh>
    <rPh sb="3" eb="5">
      <t>ネンド</t>
    </rPh>
    <phoneticPr fontId="9"/>
  </si>
  <si>
    <t>令和　元年度</t>
    <rPh sb="0" eb="2">
      <t>レイワ</t>
    </rPh>
    <rPh sb="3" eb="5">
      <t>ガンネン</t>
    </rPh>
    <rPh sb="4" eb="6">
      <t>ネンド</t>
    </rPh>
    <phoneticPr fontId="9"/>
  </si>
  <si>
    <t>令和２年</t>
    <rPh sb="0" eb="2">
      <t>レイワ</t>
    </rPh>
    <phoneticPr fontId="9"/>
  </si>
  <si>
    <t>令和２年１０月</t>
    <phoneticPr fontId="9"/>
  </si>
  <si>
    <t>本 町 地 区</t>
    <phoneticPr fontId="9"/>
  </si>
  <si>
    <t>南  地  区</t>
    <phoneticPr fontId="9"/>
  </si>
  <si>
    <t>　１０７　老人クラブの状況</t>
    <phoneticPr fontId="9"/>
  </si>
  <si>
    <t>　　３０年</t>
    <phoneticPr fontId="9"/>
  </si>
  <si>
    <t>　１０９　老人ホーム措置状況</t>
    <phoneticPr fontId="9"/>
  </si>
  <si>
    <t>要支援１</t>
    <phoneticPr fontId="9"/>
  </si>
  <si>
    <t>要支援２</t>
    <phoneticPr fontId="9"/>
  </si>
  <si>
    <t>964 (28）</t>
    <phoneticPr fontId="9"/>
  </si>
  <si>
    <t>　　29年</t>
    <phoneticPr fontId="9"/>
  </si>
  <si>
    <t xml:space="preserve"> 438（ 9）</t>
    <phoneticPr fontId="9"/>
  </si>
  <si>
    <t xml:space="preserve"> 1,393（43）</t>
    <phoneticPr fontId="9"/>
  </si>
  <si>
    <t xml:space="preserve"> 740（21）</t>
    <phoneticPr fontId="9"/>
  </si>
  <si>
    <t>　　31年</t>
    <phoneticPr fontId="9"/>
  </si>
  <si>
    <t>638（23）</t>
    <phoneticPr fontId="32"/>
  </si>
  <si>
    <t>1,410（29）</t>
    <phoneticPr fontId="32"/>
  </si>
  <si>
    <t>1,504（52）</t>
    <phoneticPr fontId="32"/>
  </si>
  <si>
    <t>906（23）</t>
    <phoneticPr fontId="32"/>
  </si>
  <si>
    <t>674（24）</t>
    <phoneticPr fontId="32"/>
  </si>
  <si>
    <t>1,436（23）</t>
    <phoneticPr fontId="32"/>
  </si>
  <si>
    <t>1,517（44）</t>
    <phoneticPr fontId="32"/>
  </si>
  <si>
    <t>944（19）</t>
    <phoneticPr fontId="32"/>
  </si>
  <si>
    <t>6,952（176）</t>
    <phoneticPr fontId="32"/>
  </si>
  <si>
    <t>（注）（　）内は第２号被保険者の内数、介護保険事業状況報告（月報）による</t>
    <phoneticPr fontId="9"/>
  </si>
  <si>
    <t>493 ( 7）</t>
    <phoneticPr fontId="9"/>
  </si>
  <si>
    <t>647 (16）</t>
    <phoneticPr fontId="9"/>
  </si>
  <si>
    <t>1,264 (38）</t>
    <phoneticPr fontId="9"/>
  </si>
  <si>
    <t>1,316 (49）</t>
    <phoneticPr fontId="9"/>
  </si>
  <si>
    <t>860 (21）</t>
    <phoneticPr fontId="9"/>
  </si>
  <si>
    <t>743 (23）</t>
    <phoneticPr fontId="9"/>
  </si>
  <si>
    <t>6,287 (182）</t>
    <phoneticPr fontId="9"/>
  </si>
  <si>
    <t>　　30年</t>
    <phoneticPr fontId="9"/>
  </si>
  <si>
    <t xml:space="preserve"> 601（18）</t>
    <phoneticPr fontId="9"/>
  </si>
  <si>
    <t xml:space="preserve"> 1,357（35）</t>
    <phoneticPr fontId="9"/>
  </si>
  <si>
    <t>1,035（29）</t>
    <phoneticPr fontId="9"/>
  </si>
  <si>
    <t xml:space="preserve"> 908（31）</t>
    <phoneticPr fontId="9"/>
  </si>
  <si>
    <t>419（10）</t>
    <phoneticPr fontId="32"/>
  </si>
  <si>
    <t>1,057（26）</t>
    <phoneticPr fontId="32"/>
  </si>
  <si>
    <t>743（21）</t>
    <phoneticPr fontId="32"/>
  </si>
  <si>
    <t>6,677（184）</t>
    <phoneticPr fontId="32"/>
  </si>
  <si>
    <t>506（11）</t>
    <phoneticPr fontId="32"/>
  </si>
  <si>
    <t>1,160（31）</t>
    <phoneticPr fontId="32"/>
  </si>
  <si>
    <t>715（24）</t>
    <phoneticPr fontId="32"/>
  </si>
  <si>
    <t>　１２６　介護保険居宅サービス利用者数</t>
    <phoneticPr fontId="9"/>
  </si>
  <si>
    <t>　単位：人　　　　　　　　　（各年４月１日現在の精神保健福祉手帳所持者）障害福祉課調　</t>
    <phoneticPr fontId="9"/>
  </si>
  <si>
    <t>ことば</t>
    <phoneticPr fontId="9"/>
  </si>
  <si>
    <t xml:space="preserve">保健相談
</t>
    <phoneticPr fontId="9"/>
  </si>
  <si>
    <t>障害相談</t>
    <phoneticPr fontId="9"/>
  </si>
  <si>
    <t>非行相談</t>
    <phoneticPr fontId="9"/>
  </si>
  <si>
    <r>
      <t xml:space="preserve">育成相談
</t>
    </r>
    <r>
      <rPr>
        <sz val="8"/>
        <rFont val="ＭＳ 明朝"/>
        <family val="1"/>
        <charset val="128"/>
      </rPr>
      <t>※２</t>
    </r>
    <phoneticPr fontId="9"/>
  </si>
  <si>
    <t>※２　育成相談には、性格行動相談、不登校相談、適性相談、育児・しつけ相談、いじめ相談含む</t>
    <rPh sb="3" eb="5">
      <t>イクセイ</t>
    </rPh>
    <rPh sb="5" eb="7">
      <t>ソウダン</t>
    </rPh>
    <rPh sb="10" eb="12">
      <t>セイカク</t>
    </rPh>
    <rPh sb="12" eb="14">
      <t>コウドウ</t>
    </rPh>
    <rPh sb="14" eb="16">
      <t>ソウダン</t>
    </rPh>
    <rPh sb="17" eb="20">
      <t>フトウコウ</t>
    </rPh>
    <rPh sb="20" eb="22">
      <t>ソウダン</t>
    </rPh>
    <rPh sb="23" eb="25">
      <t>テキセイ</t>
    </rPh>
    <rPh sb="25" eb="27">
      <t>ソウダン</t>
    </rPh>
    <rPh sb="28" eb="30">
      <t>イクジ</t>
    </rPh>
    <rPh sb="34" eb="36">
      <t>ソウダン</t>
    </rPh>
    <rPh sb="40" eb="42">
      <t>ソウダン</t>
    </rPh>
    <rPh sb="42" eb="43">
      <t>フク</t>
    </rPh>
    <phoneticPr fontId="9"/>
  </si>
  <si>
    <t xml:space="preserve">　　　　　　　　　　　　　　　　　　　　神奈川県共同募金秦野市支会、日赤秦野市地区調   </t>
    <phoneticPr fontId="9"/>
  </si>
  <si>
    <t>ディーフェスタクオーレ秦野</t>
    <rPh sb="11" eb="13">
      <t>ハダノ</t>
    </rPh>
    <phoneticPr fontId="9"/>
  </si>
  <si>
    <t>（株）大和リビングケア</t>
    <rPh sb="1" eb="2">
      <t>カブ</t>
    </rPh>
    <rPh sb="3" eb="5">
      <t>ヤマト</t>
    </rPh>
    <phoneticPr fontId="9"/>
  </si>
  <si>
    <t>福寿はだの戸川</t>
    <rPh sb="0" eb="2">
      <t>フクジュ</t>
    </rPh>
    <rPh sb="5" eb="6">
      <t>ト</t>
    </rPh>
    <rPh sb="6" eb="7">
      <t>カワ</t>
    </rPh>
    <phoneticPr fontId="9"/>
  </si>
  <si>
    <t>４６　人</t>
    <rPh sb="3" eb="4">
      <t>ニン</t>
    </rPh>
    <phoneticPr fontId="9"/>
  </si>
  <si>
    <t>（株）日本アメニティライフ協会</t>
    <rPh sb="1" eb="2">
      <t>カブ</t>
    </rPh>
    <rPh sb="3" eb="5">
      <t>ニホン</t>
    </rPh>
    <rPh sb="13" eb="15">
      <t>キョウカイ</t>
    </rPh>
    <phoneticPr fontId="9"/>
  </si>
  <si>
    <t>（株）アプルール</t>
    <rPh sb="1" eb="2">
      <t>カブ</t>
    </rPh>
    <phoneticPr fontId="9"/>
  </si>
  <si>
    <t>福寿はだの平沢</t>
    <rPh sb="0" eb="2">
      <t>フクジュ</t>
    </rPh>
    <rPh sb="5" eb="7">
      <t>ヒラサワ</t>
    </rPh>
    <phoneticPr fontId="9"/>
  </si>
  <si>
    <t>３０　人</t>
    <rPh sb="3" eb="4">
      <t>ニン</t>
    </rPh>
    <phoneticPr fontId="9"/>
  </si>
  <si>
    <t>リアンレーヴ鶴巻温泉</t>
    <rPh sb="6" eb="10">
      <t>ツルマキオンセン</t>
    </rPh>
    <phoneticPr fontId="9"/>
  </si>
  <si>
    <t>８０　人</t>
    <rPh sb="3" eb="4">
      <t>ニン</t>
    </rPh>
    <phoneticPr fontId="9"/>
  </si>
  <si>
    <t>在宅ホスピス秦野</t>
    <rPh sb="0" eb="2">
      <t>ザイタク</t>
    </rPh>
    <rPh sb="6" eb="8">
      <t>ハダノ</t>
    </rPh>
    <phoneticPr fontId="9"/>
  </si>
  <si>
    <t>（株）シーユーシー・ホスピス</t>
    <rPh sb="1" eb="2">
      <t>カブ</t>
    </rPh>
    <phoneticPr fontId="9"/>
  </si>
  <si>
    <t>（株）ベストライフ神奈川</t>
    <rPh sb="9" eb="12">
      <t>カナガワ</t>
    </rPh>
    <phoneticPr fontId="9"/>
  </si>
  <si>
    <t>１４８　床</t>
    <phoneticPr fontId="9"/>
  </si>
  <si>
    <t>介護予防支援</t>
    <rPh sb="0" eb="2">
      <t>カイゴ</t>
    </rPh>
    <rPh sb="2" eb="4">
      <t>ヨボウ</t>
    </rPh>
    <rPh sb="4" eb="6">
      <t>シエン</t>
    </rPh>
    <phoneticPr fontId="32"/>
  </si>
  <si>
    <t>定期巡回・随時対応型訪問介護看護</t>
    <rPh sb="0" eb="2">
      <t>テイキ</t>
    </rPh>
    <rPh sb="2" eb="4">
      <t>ジュンカイ</t>
    </rPh>
    <rPh sb="5" eb="7">
      <t>ズイジ</t>
    </rPh>
    <rPh sb="7" eb="10">
      <t>タイオウガタ</t>
    </rPh>
    <rPh sb="10" eb="12">
      <t>ホウモン</t>
    </rPh>
    <rPh sb="12" eb="14">
      <t>カイゴ</t>
    </rPh>
    <rPh sb="14" eb="16">
      <t>カンゴ</t>
    </rPh>
    <phoneticPr fontId="32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</si>
  <si>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32"/>
  </si>
  <si>
    <t>看護小規模多機能型居宅介護</t>
    <rPh sb="0" eb="2">
      <t>カンゴ</t>
    </rPh>
    <rPh sb="2" eb="5">
      <t>ショウキボ</t>
    </rPh>
    <rPh sb="5" eb="9">
      <t>タキノウガタ</t>
    </rPh>
    <rPh sb="9" eb="11">
      <t>キョタク</t>
    </rPh>
    <rPh sb="11" eb="13">
      <t>カイゴ</t>
    </rPh>
    <phoneticPr fontId="32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</si>
  <si>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32"/>
  </si>
  <si>
    <t>介護療養型医療施設</t>
    <phoneticPr fontId="32"/>
  </si>
  <si>
    <t>介護医療院</t>
    <rPh sb="0" eb="2">
      <t>カイゴ</t>
    </rPh>
    <rPh sb="2" eb="4">
      <t>イリョウ</t>
    </rPh>
    <rPh sb="4" eb="5">
      <t>イン</t>
    </rPh>
    <phoneticPr fontId="32"/>
  </si>
  <si>
    <t>介護医療院</t>
    <rPh sb="2" eb="4">
      <t>イリョウ</t>
    </rPh>
    <rPh sb="4" eb="5">
      <t>イン</t>
    </rPh>
    <phoneticPr fontId="32"/>
  </si>
  <si>
    <t>-</t>
    <phoneticPr fontId="32"/>
  </si>
  <si>
    <t>(注)　通所介護及び介護老人福祉施設数は地域密着型を含む</t>
    <rPh sb="1" eb="2">
      <t>チュウ</t>
    </rPh>
    <rPh sb="4" eb="6">
      <t>ツウショ</t>
    </rPh>
    <rPh sb="6" eb="8">
      <t>カイゴ</t>
    </rPh>
    <rPh sb="8" eb="9">
      <t>オヨ</t>
    </rPh>
    <rPh sb="10" eb="12">
      <t>カイゴ</t>
    </rPh>
    <rPh sb="12" eb="14">
      <t>ロウジン</t>
    </rPh>
    <rPh sb="14" eb="16">
      <t>フクシ</t>
    </rPh>
    <rPh sb="16" eb="18">
      <t>シセツ</t>
    </rPh>
    <rPh sb="18" eb="19">
      <t>スウ</t>
    </rPh>
    <rPh sb="20" eb="25">
      <t>チイキミッチャクガタ</t>
    </rPh>
    <rPh sb="26" eb="27">
      <t>フク</t>
    </rPh>
    <phoneticPr fontId="32"/>
  </si>
  <si>
    <t xml:space="preserve"> 394（12）</t>
    <phoneticPr fontId="9"/>
  </si>
  <si>
    <t xml:space="preserve"> 529（16）</t>
    <phoneticPr fontId="9"/>
  </si>
  <si>
    <t xml:space="preserve"> 1,327（31）</t>
    <phoneticPr fontId="9"/>
  </si>
  <si>
    <t xml:space="preserve"> 1,300（43）</t>
    <phoneticPr fontId="9"/>
  </si>
  <si>
    <t xml:space="preserve"> 986（19）</t>
    <phoneticPr fontId="9"/>
  </si>
  <si>
    <t xml:space="preserve"> 894（29）</t>
    <phoneticPr fontId="9"/>
  </si>
  <si>
    <t xml:space="preserve"> 738（16）</t>
    <phoneticPr fontId="9"/>
  </si>
  <si>
    <t>　令和　２年</t>
    <phoneticPr fontId="9"/>
  </si>
  <si>
    <t>　　　２年度</t>
    <rPh sb="4" eb="6">
      <t>ネンド</t>
    </rPh>
    <phoneticPr fontId="9"/>
  </si>
  <si>
    <t>令和　３年</t>
    <rPh sb="0" eb="2">
      <t>レイワ</t>
    </rPh>
    <phoneticPr fontId="9"/>
  </si>
  <si>
    <t>　　　３年</t>
    <rPh sb="4" eb="5">
      <t>トシ</t>
    </rPh>
    <phoneticPr fontId="9"/>
  </si>
  <si>
    <t xml:space="preserve">　　　　　　　　　　　 ３　年  </t>
    <phoneticPr fontId="17"/>
  </si>
  <si>
    <t>　　　３年度</t>
    <phoneticPr fontId="9"/>
  </si>
  <si>
    <t>　　　　３年度</t>
    <phoneticPr fontId="9"/>
  </si>
  <si>
    <t>　　２年度</t>
    <rPh sb="3" eb="5">
      <t>ネンド</t>
    </rPh>
    <rPh sb="4" eb="5">
      <t>ド</t>
    </rPh>
    <phoneticPr fontId="9"/>
  </si>
  <si>
    <t>　　２年度</t>
    <rPh sb="3" eb="5">
      <t>ネンド</t>
    </rPh>
    <phoneticPr fontId="9"/>
  </si>
  <si>
    <t>　　　２年度</t>
    <rPh sb="4" eb="6">
      <t>ネンド</t>
    </rPh>
    <rPh sb="5" eb="6">
      <t>ガンネン</t>
    </rPh>
    <phoneticPr fontId="9"/>
  </si>
  <si>
    <t>　　３年</t>
    <rPh sb="3" eb="4">
      <t>トシ</t>
    </rPh>
    <phoneticPr fontId="9"/>
  </si>
  <si>
    <t>令和３年１０月</t>
    <phoneticPr fontId="9"/>
  </si>
  <si>
    <t>メディカル・リハビリホーム
ボンセジュール秦野渋沢</t>
    <rPh sb="21" eb="23">
      <t>ハダノ</t>
    </rPh>
    <rPh sb="23" eb="25">
      <t>シブサワ</t>
    </rPh>
    <phoneticPr fontId="17"/>
  </si>
  <si>
    <t>（株）木下の介護</t>
    <rPh sb="1" eb="2">
      <t>カブ</t>
    </rPh>
    <rPh sb="3" eb="4">
      <t>キ</t>
    </rPh>
    <rPh sb="4" eb="5">
      <t>シタ</t>
    </rPh>
    <rPh sb="6" eb="8">
      <t>カイゴ</t>
    </rPh>
    <phoneticPr fontId="9"/>
  </si>
  <si>
    <t>プライムガーデン秦野弐番館</t>
    <rPh sb="8" eb="10">
      <t>ハダノ</t>
    </rPh>
    <rPh sb="10" eb="13">
      <t>ニバンカン</t>
    </rPh>
    <phoneticPr fontId="9"/>
  </si>
  <si>
    <t>４３　人</t>
    <rPh sb="3" eb="4">
      <t>ニン</t>
    </rPh>
    <phoneticPr fontId="9"/>
  </si>
  <si>
    <r>
      <t xml:space="preserve">介護付有料老人ホーム
</t>
    </r>
    <r>
      <rPr>
        <sz val="8"/>
        <rFont val="ＭＳ 明朝"/>
        <family val="1"/>
        <charset val="128"/>
      </rPr>
      <t>（特定施設入居者生活介護）</t>
    </r>
    <rPh sb="0" eb="2">
      <t>カイゴ</t>
    </rPh>
    <rPh sb="2" eb="3">
      <t>ツ</t>
    </rPh>
    <rPh sb="12" eb="14">
      <t>トクテイ</t>
    </rPh>
    <rPh sb="14" eb="16">
      <t>シセツ</t>
    </rPh>
    <rPh sb="16" eb="19">
      <t>ニュウキョシャ</t>
    </rPh>
    <rPh sb="19" eb="21">
      <t>セイカツ</t>
    </rPh>
    <rPh sb="21" eb="23">
      <t>カイゴ</t>
    </rPh>
    <phoneticPr fontId="32"/>
  </si>
  <si>
    <t>住宅型有料老人ホーム等</t>
    <rPh sb="0" eb="3">
      <t>ジュウタクガタ</t>
    </rPh>
    <rPh sb="3" eb="5">
      <t>ユウリョウ</t>
    </rPh>
    <rPh sb="5" eb="7">
      <t>ロウジン</t>
    </rPh>
    <rPh sb="10" eb="11">
      <t>トウ</t>
    </rPh>
    <phoneticPr fontId="32"/>
  </si>
  <si>
    <t>種類別</t>
    <rPh sb="0" eb="2">
      <t>シュルイ</t>
    </rPh>
    <rPh sb="2" eb="3">
      <t>ベツ</t>
    </rPh>
    <phoneticPr fontId="32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</si>
  <si>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32"/>
  </si>
  <si>
    <t>秦野老人保健施設「みかん」</t>
    <phoneticPr fontId="32"/>
  </si>
  <si>
    <t>鶴巻温泉病院　介護医療院</t>
    <rPh sb="0" eb="2">
      <t>ツルマキ</t>
    </rPh>
    <rPh sb="2" eb="4">
      <t>オンセン</t>
    </rPh>
    <rPh sb="4" eb="6">
      <t>ビョウイン</t>
    </rPh>
    <rPh sb="7" eb="9">
      <t>カイゴ</t>
    </rPh>
    <rPh sb="9" eb="11">
      <t>イリョウ</t>
    </rPh>
    <rPh sb="11" eb="12">
      <t>イン</t>
    </rPh>
    <phoneticPr fontId="9"/>
  </si>
  <si>
    <t>５２　床</t>
    <phoneticPr fontId="9"/>
  </si>
  <si>
    <t>医療法人社団　三喜会</t>
    <phoneticPr fontId="9"/>
  </si>
  <si>
    <t>ニチイケアセンターほりにし
特定施設入居者生活介護</t>
    <rPh sb="14" eb="16">
      <t>トクテイ</t>
    </rPh>
    <rPh sb="16" eb="18">
      <t>シセツ</t>
    </rPh>
    <rPh sb="18" eb="21">
      <t>ニュウキョシャ</t>
    </rPh>
    <rPh sb="21" eb="23">
      <t>セイカツ</t>
    </rPh>
    <rPh sb="23" eb="25">
      <t>カイゴ</t>
    </rPh>
    <phoneticPr fontId="17"/>
  </si>
  <si>
    <t>有料老人ホーム　ソレスタ秦野</t>
    <rPh sb="0" eb="2">
      <t>ユウリョウ</t>
    </rPh>
    <rPh sb="2" eb="4">
      <t>ロウジン</t>
    </rPh>
    <rPh sb="12" eb="14">
      <t>ハダノ</t>
    </rPh>
    <phoneticPr fontId="9"/>
  </si>
  <si>
    <t>有料老人ホーム
サニーライフ秦野</t>
    <rPh sb="0" eb="2">
      <t>ユウリョウ</t>
    </rPh>
    <rPh sb="2" eb="4">
      <t>ロウジン</t>
    </rPh>
    <rPh sb="14" eb="16">
      <t>ハダノ</t>
    </rPh>
    <phoneticPr fontId="9"/>
  </si>
  <si>
    <t>554（14）</t>
    <phoneticPr fontId="32"/>
  </si>
  <si>
    <t>712（27）</t>
    <phoneticPr fontId="32"/>
  </si>
  <si>
    <t>1,387（21）</t>
    <phoneticPr fontId="32"/>
  </si>
  <si>
    <t>1,616（41）</t>
    <phoneticPr fontId="32"/>
  </si>
  <si>
    <t>1,161（33）</t>
    <phoneticPr fontId="32"/>
  </si>
  <si>
    <t>1,016（16）</t>
    <phoneticPr fontId="32"/>
  </si>
  <si>
    <t>683（25）</t>
    <phoneticPr fontId="32"/>
  </si>
  <si>
    <t>7,129（177）</t>
    <phoneticPr fontId="32"/>
  </si>
  <si>
    <t>　　　２　「保育士数、保育教諭数」は臨時職員（会計年度任用職員）を含む</t>
    <rPh sb="6" eb="9">
      <t>ホイクシ</t>
    </rPh>
    <rPh sb="9" eb="10">
      <t>スウ</t>
    </rPh>
    <rPh sb="11" eb="13">
      <t>ホイク</t>
    </rPh>
    <rPh sb="13" eb="14">
      <t>キョウ</t>
    </rPh>
    <rPh sb="14" eb="15">
      <t>サトシ</t>
    </rPh>
    <rPh sb="15" eb="16">
      <t>スウ</t>
    </rPh>
    <rPh sb="18" eb="20">
      <t>リンジ</t>
    </rPh>
    <rPh sb="20" eb="22">
      <t>ショクイン</t>
    </rPh>
    <rPh sb="23" eb="25">
      <t>カイケイ</t>
    </rPh>
    <rPh sb="25" eb="27">
      <t>ネンド</t>
    </rPh>
    <rPh sb="27" eb="29">
      <t>ニンヨウ</t>
    </rPh>
    <rPh sb="29" eb="31">
      <t>ショクイン</t>
    </rPh>
    <rPh sb="33" eb="34">
      <t>フク</t>
    </rPh>
    <phoneticPr fontId="9"/>
  </si>
  <si>
    <t>　１１４　国民健康保険加入状況</t>
    <phoneticPr fontId="9"/>
  </si>
  <si>
    <t>　１１５　国民健康保険税の収納状況（現年分）</t>
    <phoneticPr fontId="9"/>
  </si>
  <si>
    <t>（注）１　一人当たり平均収納額は、各年度の平均被保険者数より算出</t>
    <phoneticPr fontId="9"/>
  </si>
  <si>
    <t>　　　２　一世帯当たり平均収納額は、平均世帯数より算出</t>
    <phoneticPr fontId="9"/>
  </si>
  <si>
    <t>　　　　　　　　　　　　　　　　　　　　　　　　　　　　　　 　　　　 　国保年金課調　</t>
    <phoneticPr fontId="9"/>
  </si>
  <si>
    <t>　１１７　出産育児一時金・葬祭費の状況</t>
    <phoneticPr fontId="9"/>
  </si>
  <si>
    <t>　１１８　国民年金被保険者の状況</t>
    <phoneticPr fontId="9"/>
  </si>
  <si>
    <t>国保年金課調　</t>
    <phoneticPr fontId="9"/>
  </si>
  <si>
    <t>定　　員</t>
    <rPh sb="0" eb="1">
      <t>サダム</t>
    </rPh>
    <rPh sb="3" eb="4">
      <t>イン</t>
    </rPh>
    <phoneticPr fontId="9"/>
  </si>
  <si>
    <t>希望の丘はだの</t>
    <rPh sb="0" eb="2">
      <t>キボウ</t>
    </rPh>
    <rPh sb="3" eb="4">
      <t>オカ</t>
    </rPh>
    <phoneticPr fontId="9"/>
  </si>
  <si>
    <t>弘済学園児童寮</t>
    <rPh sb="0" eb="1">
      <t>コウ</t>
    </rPh>
    <rPh sb="1" eb="2">
      <t>サイ</t>
    </rPh>
    <rPh sb="2" eb="4">
      <t>ガクエン</t>
    </rPh>
    <rPh sb="4" eb="6">
      <t>ジドウ</t>
    </rPh>
    <rPh sb="6" eb="7">
      <t>リョウ</t>
    </rPh>
    <phoneticPr fontId="9"/>
  </si>
  <si>
    <t>弘済学園第二児童寮</t>
    <rPh sb="0" eb="1">
      <t>コウ</t>
    </rPh>
    <rPh sb="1" eb="2">
      <t>サイ</t>
    </rPh>
    <rPh sb="2" eb="4">
      <t>ガクエン</t>
    </rPh>
    <rPh sb="4" eb="6">
      <t>ダイニ</t>
    </rPh>
    <rPh sb="6" eb="8">
      <t>ジドウ</t>
    </rPh>
    <rPh sb="8" eb="9">
      <t>リョウ</t>
    </rPh>
    <phoneticPr fontId="9"/>
  </si>
  <si>
    <t>公益財団法人 鉄道弘済会</t>
    <rPh sb="0" eb="2">
      <t>コウエキ</t>
    </rPh>
    <rPh sb="2" eb="4">
      <t>ザイダン</t>
    </rPh>
    <rPh sb="4" eb="6">
      <t>ホウジン</t>
    </rPh>
    <rPh sb="7" eb="9">
      <t>テツドウ</t>
    </rPh>
    <rPh sb="9" eb="12">
      <t>コウサイカイ</t>
    </rPh>
    <phoneticPr fontId="9"/>
  </si>
  <si>
    <t>　１２３　介護保険施設</t>
    <rPh sb="7" eb="9">
      <t>ホケン</t>
    </rPh>
    <phoneticPr fontId="9"/>
  </si>
  <si>
    <t>　１２４　老人ホーム</t>
    <phoneticPr fontId="9"/>
  </si>
  <si>
    <t>施設数</t>
    <rPh sb="0" eb="3">
      <t>シセツスウ</t>
    </rPh>
    <phoneticPr fontId="9"/>
  </si>
  <si>
    <t>年　　　　　　度</t>
    <phoneticPr fontId="9"/>
  </si>
  <si>
    <t xml:space="preserve">　　　　　　　　　 　３０  年  </t>
    <phoneticPr fontId="17"/>
  </si>
  <si>
    <t>　１１６　国民健康保険税医療給付の状況</t>
    <phoneticPr fontId="9"/>
  </si>
  <si>
    <t>（注）　一人当たり費用額は、各年度の平均被保険者数（老人保健の対象者を除く）より算出</t>
    <phoneticPr fontId="9"/>
  </si>
  <si>
    <t>丹沢レジデンシャルホーム</t>
    <phoneticPr fontId="9"/>
  </si>
  <si>
    <t>社会福祉法人 悠々倶楽部</t>
    <phoneticPr fontId="9"/>
  </si>
  <si>
    <t>５６人</t>
    <rPh sb="2" eb="3">
      <t>ニン</t>
    </rPh>
    <phoneticPr fontId="9"/>
  </si>
  <si>
    <t>６０人</t>
    <phoneticPr fontId="9"/>
  </si>
  <si>
    <t>４０人</t>
    <phoneticPr fontId="9"/>
  </si>
  <si>
    <t>８０人</t>
    <phoneticPr fontId="9"/>
  </si>
  <si>
    <t>３０人</t>
    <phoneticPr fontId="9"/>
  </si>
  <si>
    <t>入所施設</t>
    <rPh sb="0" eb="2">
      <t>ニュウショ</t>
    </rPh>
    <rPh sb="2" eb="4">
      <t>シセツ</t>
    </rPh>
    <phoneticPr fontId="9"/>
  </si>
  <si>
    <t>6,168（166）</t>
    <phoneticPr fontId="9"/>
  </si>
  <si>
    <t>6,472（186）</t>
    <phoneticPr fontId="9"/>
  </si>
  <si>
    <t>平成３０年</t>
    <rPh sb="0" eb="2">
      <t>ヘイセイ</t>
    </rPh>
    <phoneticPr fontId="9"/>
  </si>
  <si>
    <t>　　３年</t>
    <phoneticPr fontId="9"/>
  </si>
  <si>
    <t>　　　４年</t>
    <phoneticPr fontId="9"/>
  </si>
  <si>
    <t>　　　３年度</t>
    <rPh sb="4" eb="6">
      <t>ネンド</t>
    </rPh>
    <phoneticPr fontId="9"/>
  </si>
  <si>
    <t>令和　４年</t>
    <rPh sb="0" eb="2">
      <t>レイワ</t>
    </rPh>
    <phoneticPr fontId="9"/>
  </si>
  <si>
    <t>平成２９年</t>
    <rPh sb="0" eb="2">
      <t>ヘイセイ</t>
    </rPh>
    <phoneticPr fontId="9"/>
  </si>
  <si>
    <t>　　　４年</t>
    <rPh sb="4" eb="5">
      <t>トシ</t>
    </rPh>
    <phoneticPr fontId="9"/>
  </si>
  <si>
    <t xml:space="preserve">　　　　　　平　成   ２９  年  </t>
    <rPh sb="6" eb="7">
      <t>ヒラ</t>
    </rPh>
    <rPh sb="8" eb="9">
      <t>シゲル</t>
    </rPh>
    <phoneticPr fontId="17"/>
  </si>
  <si>
    <t xml:space="preserve">　　　　　　　　　　　 ４　年  </t>
    <phoneticPr fontId="17"/>
  </si>
  <si>
    <t>平成２９年度</t>
    <rPh sb="0" eb="2">
      <t>ヘイセイ</t>
    </rPh>
    <phoneticPr fontId="9"/>
  </si>
  <si>
    <t>　　　４年度</t>
    <phoneticPr fontId="9"/>
  </si>
  <si>
    <t>平成　２９年度</t>
    <rPh sb="0" eb="2">
      <t>ヘイセイ</t>
    </rPh>
    <phoneticPr fontId="9"/>
  </si>
  <si>
    <t>　　　　４年度</t>
    <phoneticPr fontId="9"/>
  </si>
  <si>
    <t>平成28年度</t>
    <phoneticPr fontId="9"/>
  </si>
  <si>
    <t>　　３年度</t>
    <rPh sb="3" eb="5">
      <t>ネンド</t>
    </rPh>
    <rPh sb="4" eb="5">
      <t>ド</t>
    </rPh>
    <phoneticPr fontId="9"/>
  </si>
  <si>
    <t>　　３年度</t>
    <rPh sb="3" eb="5">
      <t>ネンド</t>
    </rPh>
    <phoneticPr fontId="9"/>
  </si>
  <si>
    <t>平成２８年度</t>
    <phoneticPr fontId="9"/>
  </si>
  <si>
    <t>平成２８年度</t>
    <rPh sb="4" eb="6">
      <t>ネンド</t>
    </rPh>
    <phoneticPr fontId="9"/>
  </si>
  <si>
    <t>　　　３年度</t>
    <rPh sb="4" eb="6">
      <t>ネンド</t>
    </rPh>
    <rPh sb="5" eb="6">
      <t>ガンネン</t>
    </rPh>
    <phoneticPr fontId="9"/>
  </si>
  <si>
    <t>平成28年</t>
    <phoneticPr fontId="9"/>
  </si>
  <si>
    <t>　　４年</t>
    <rPh sb="3" eb="4">
      <t>トシ</t>
    </rPh>
    <phoneticPr fontId="9"/>
  </si>
  <si>
    <t>平成28年度</t>
    <rPh sb="4" eb="5">
      <t>ネン</t>
    </rPh>
    <rPh sb="5" eb="6">
      <t>ド</t>
    </rPh>
    <phoneticPr fontId="9"/>
  </si>
  <si>
    <t>平成28年度</t>
    <rPh sb="4" eb="6">
      <t>ネンド</t>
    </rPh>
    <phoneticPr fontId="9"/>
  </si>
  <si>
    <t>令和４年１０月</t>
    <phoneticPr fontId="9"/>
  </si>
  <si>
    <t>平成29年度</t>
    <rPh sb="0" eb="2">
      <t>ヘイセイ</t>
    </rPh>
    <phoneticPr fontId="9"/>
  </si>
  <si>
    <t>（注）１　進学準備給付金は、平成29年度から扶助開始</t>
    <rPh sb="5" eb="7">
      <t>シンガク</t>
    </rPh>
    <rPh sb="7" eb="9">
      <t>ジュンビ</t>
    </rPh>
    <rPh sb="9" eb="12">
      <t>キュウフキン</t>
    </rPh>
    <rPh sb="14" eb="16">
      <t>ヘイセイ</t>
    </rPh>
    <rPh sb="18" eb="20">
      <t>ネンド</t>
    </rPh>
    <rPh sb="22" eb="24">
      <t>フジョ</t>
    </rPh>
    <rPh sb="24" eb="26">
      <t>カイシ</t>
    </rPh>
    <phoneticPr fontId="9"/>
  </si>
  <si>
    <t>平成28年度</t>
    <rPh sb="0" eb="2">
      <t>ヘイセイ</t>
    </rPh>
    <phoneticPr fontId="9"/>
  </si>
  <si>
    <t>千円</t>
    <rPh sb="0" eb="2">
      <t>センエン</t>
    </rPh>
    <phoneticPr fontId="9"/>
  </si>
  <si>
    <t>世帯</t>
    <rPh sb="0" eb="2">
      <t>セタイ</t>
    </rPh>
    <phoneticPr fontId="9"/>
  </si>
  <si>
    <t>委　　託
事 務 費</t>
    <rPh sb="0" eb="1">
      <t>イ</t>
    </rPh>
    <rPh sb="3" eb="4">
      <t>コトヅケ</t>
    </rPh>
    <rPh sb="5" eb="6">
      <t>コト</t>
    </rPh>
    <rPh sb="7" eb="8">
      <t>ツトム</t>
    </rPh>
    <rPh sb="9" eb="10">
      <t>ヒ</t>
    </rPh>
    <phoneticPr fontId="9"/>
  </si>
  <si>
    <t>保護施設
事 務 費</t>
    <rPh sb="5" eb="6">
      <t>コト</t>
    </rPh>
    <rPh sb="7" eb="8">
      <t>ツトム</t>
    </rPh>
    <rPh sb="9" eb="10">
      <t>ヒ</t>
    </rPh>
    <phoneticPr fontId="9"/>
  </si>
  <si>
    <t>千円</t>
    <rPh sb="0" eb="1">
      <t>セン</t>
    </rPh>
    <rPh sb="1" eb="2">
      <t>エン</t>
    </rPh>
    <phoneticPr fontId="9"/>
  </si>
  <si>
    <t>人</t>
    <rPh sb="0" eb="1">
      <t>ニン</t>
    </rPh>
    <phoneticPr fontId="9"/>
  </si>
  <si>
    <t>被保護人員</t>
    <rPh sb="3" eb="4">
      <t>ヒト</t>
    </rPh>
    <rPh sb="4" eb="5">
      <t>イン</t>
    </rPh>
    <phoneticPr fontId="9"/>
  </si>
  <si>
    <t>被保護世帯数</t>
    <rPh sb="3" eb="4">
      <t>ヨ</t>
    </rPh>
    <rPh sb="4" eb="5">
      <t>オビ</t>
    </rPh>
    <rPh sb="5" eb="6">
      <t>スウ</t>
    </rPh>
    <phoneticPr fontId="9"/>
  </si>
  <si>
    <t>　　１０６　生活保護状況</t>
    <phoneticPr fontId="9"/>
  </si>
  <si>
    <t>件 数</t>
    <phoneticPr fontId="9"/>
  </si>
  <si>
    <t>障 害 基 礎 年 金</t>
    <phoneticPr fontId="9"/>
  </si>
  <si>
    <t>　(1)　無拠出年金　　　　　　　　　国保年金課調　</t>
    <phoneticPr fontId="9"/>
  </si>
  <si>
    <t>　　　　　　　　　　　　　　　　　  　　　　　　（各年１２月１日現在）地域共生推進課調　</t>
    <rPh sb="36" eb="38">
      <t>チイキ</t>
    </rPh>
    <rPh sb="38" eb="40">
      <t>キョウセイ</t>
    </rPh>
    <rPh sb="40" eb="42">
      <t>スイシン</t>
    </rPh>
    <rPh sb="42" eb="43">
      <t>カ</t>
    </rPh>
    <rPh sb="43" eb="44">
      <t>チョウ</t>
    </rPh>
    <phoneticPr fontId="9"/>
  </si>
  <si>
    <t>　　　　　　　　　　　　　　　　　　　　　　（令和４年１２月１日現在）障害福祉課調　</t>
    <rPh sb="23" eb="25">
      <t>レイワ</t>
    </rPh>
    <rPh sb="26" eb="27">
      <t>ネン</t>
    </rPh>
    <phoneticPr fontId="9"/>
  </si>
  <si>
    <t>　　　　　　　　　　　　　　　　　　　　　　（令和４年１２月１日現在）高齢介護課調 　</t>
    <phoneticPr fontId="9"/>
  </si>
  <si>
    <t>620（21）</t>
    <phoneticPr fontId="32"/>
  </si>
  <si>
    <t>804（25）</t>
    <phoneticPr fontId="32"/>
  </si>
  <si>
    <t>1,354（23）</t>
    <phoneticPr fontId="32"/>
  </si>
  <si>
    <t>1,625（44）</t>
    <phoneticPr fontId="32"/>
  </si>
  <si>
    <t>1,231（25）</t>
    <phoneticPr fontId="32"/>
  </si>
  <si>
    <t>1,083（25）</t>
    <phoneticPr fontId="32"/>
  </si>
  <si>
    <t>730（24）</t>
    <phoneticPr fontId="32"/>
  </si>
  <si>
    <t>7,447（187）</t>
    <phoneticPr fontId="32"/>
  </si>
  <si>
    <t>　　　２　平成２８年１月１日より、介護予防・日常生活支援総合事業が開始され、要支援１、２の利用者の一部が</t>
    <rPh sb="5" eb="7">
      <t>ヘイセイ</t>
    </rPh>
    <rPh sb="9" eb="10">
      <t>ネン</t>
    </rPh>
    <rPh sb="11" eb="12">
      <t>ガツ</t>
    </rPh>
    <rPh sb="17" eb="19">
      <t>カイゴ</t>
    </rPh>
    <rPh sb="19" eb="21">
      <t>ヨボウ</t>
    </rPh>
    <rPh sb="22" eb="24">
      <t>ニチジョウ</t>
    </rPh>
    <rPh sb="24" eb="26">
      <t>セイカツ</t>
    </rPh>
    <rPh sb="26" eb="28">
      <t>シエン</t>
    </rPh>
    <rPh sb="28" eb="30">
      <t>ソウゴウ</t>
    </rPh>
    <rPh sb="30" eb="32">
      <t>ジギョウ</t>
    </rPh>
    <rPh sb="33" eb="35">
      <t>カイシ</t>
    </rPh>
    <rPh sb="38" eb="41">
      <t>ヨウシエン</t>
    </rPh>
    <rPh sb="45" eb="48">
      <t>リヨウシャ</t>
    </rPh>
    <rPh sb="49" eb="51">
      <t>イチブ</t>
    </rPh>
    <phoneticPr fontId="9"/>
  </si>
  <si>
    <t>第 １ 号 被 保 険 者</t>
    <phoneticPr fontId="9"/>
  </si>
  <si>
    <t>強制加入</t>
    <phoneticPr fontId="9"/>
  </si>
  <si>
    <t>任意加入</t>
    <phoneticPr fontId="9"/>
  </si>
  <si>
    <t xml:space="preserve">          　　　　　　　　　　　　　 　　　　　 　　　　　    　       国保年金課調　</t>
    <phoneticPr fontId="9"/>
  </si>
  <si>
    <t>（注）２　委託事務費は、令和2年度から</t>
    <rPh sb="5" eb="7">
      <t>イタク</t>
    </rPh>
    <rPh sb="7" eb="10">
      <t>ジムヒ</t>
    </rPh>
    <rPh sb="12" eb="14">
      <t>レイワ</t>
    </rPh>
    <rPh sb="15" eb="17">
      <t>ネンド</t>
    </rPh>
    <phoneticPr fontId="9"/>
  </si>
  <si>
    <t xml:space="preserve">（2）　扶助内容別支出金額        　　　　　　　　　　　　　　　　　　　生活援護課調  </t>
    <rPh sb="4" eb="9">
      <t>フジョナイヨウベツ</t>
    </rPh>
    <rPh sb="9" eb="11">
      <t>シシュツ</t>
    </rPh>
    <rPh sb="11" eb="13">
      <t>キンガク</t>
    </rPh>
    <phoneticPr fontId="9"/>
  </si>
  <si>
    <t>（注）老齢福祉年金は、平成28年度以降該当がないため削除</t>
    <phoneticPr fontId="9"/>
  </si>
  <si>
    <t>　単位：人　　　　　　　　　　　　　　　　　　 　　　（各年４月１日現在）高齢介護課調　</t>
    <rPh sb="39" eb="41">
      <t>カイゴ</t>
    </rPh>
    <phoneticPr fontId="9"/>
  </si>
  <si>
    <t>　単位：人　　　　　　　　　　　　　　　 　　　 　　（各年４月１日現在）高齢介護課調　</t>
    <rPh sb="28" eb="30">
      <t>カクネン</t>
    </rPh>
    <rPh sb="31" eb="32">
      <t>ガツ</t>
    </rPh>
    <rPh sb="33" eb="34">
      <t>ニチ</t>
    </rPh>
    <rPh sb="34" eb="36">
      <t>ゲンザイ</t>
    </rPh>
    <rPh sb="39" eb="41">
      <t>カイゴ</t>
    </rPh>
    <phoneticPr fontId="9"/>
  </si>
  <si>
    <t>　　　　　　　　　　　　　　　　　　　　　　　　　 　　　　　　　　　 　国保年金課調　</t>
    <phoneticPr fontId="9"/>
  </si>
  <si>
    <t>　　　　　　　　　　　　　　　 　　           （令和４年１２月１日現在）高齢介護課調　　　　</t>
    <rPh sb="33" eb="34">
      <t>ネン</t>
    </rPh>
    <phoneticPr fontId="9"/>
  </si>
  <si>
    <t>　単位：人（累計）　　　　 　　　　　　　　　　　　　　　　　　　　　　　高齢介護課調　</t>
    <rPh sb="6" eb="8">
      <t>ルイケイ</t>
    </rPh>
    <rPh sb="37" eb="39">
      <t>コウレイ</t>
    </rPh>
    <rPh sb="39" eb="41">
      <t>カイゴ</t>
    </rPh>
    <phoneticPr fontId="9"/>
  </si>
  <si>
    <t>　単位：人（累計）　　　 　　　　　　　　　　　　　　　　　　　　　　　　高齢介護課調　</t>
    <rPh sb="6" eb="8">
      <t>ルイケイ</t>
    </rPh>
    <rPh sb="37" eb="39">
      <t>コウレイ</t>
    </rPh>
    <rPh sb="39" eb="41">
      <t>カイゴ</t>
    </rPh>
    <phoneticPr fontId="9"/>
  </si>
  <si>
    <t>１５３　床</t>
    <phoneticPr fontId="9"/>
  </si>
  <si>
    <t>　１２１　民生委員・児童委員</t>
    <rPh sb="7" eb="9">
      <t>イイン</t>
    </rPh>
    <phoneticPr fontId="9"/>
  </si>
  <si>
    <t>民　　生　　委　　員　・　児　　童　　委　　員</t>
    <rPh sb="0" eb="1">
      <t>タミ</t>
    </rPh>
    <rPh sb="3" eb="4">
      <t>セイ</t>
    </rPh>
    <rPh sb="6" eb="7">
      <t>イ</t>
    </rPh>
    <rPh sb="9" eb="10">
      <t>イン</t>
    </rPh>
    <phoneticPr fontId="9"/>
  </si>
  <si>
    <r>
      <t xml:space="preserve">特別養護老人ホーム
</t>
    </r>
    <r>
      <rPr>
        <sz val="8.5"/>
        <rFont val="ＭＳ 明朝"/>
        <family val="1"/>
        <charset val="128"/>
      </rPr>
      <t>（介護老人福祉施設）</t>
    </r>
    <rPh sb="0" eb="2">
      <t>トクベツ</t>
    </rPh>
    <rPh sb="2" eb="4">
      <t>ヨウゴ</t>
    </rPh>
    <rPh sb="4" eb="6">
      <t>ロウジン</t>
    </rPh>
    <rPh sb="11" eb="13">
      <t>カイゴ</t>
    </rPh>
    <rPh sb="13" eb="15">
      <t>ロウジン</t>
    </rPh>
    <rPh sb="15" eb="17">
      <t>フクシ</t>
    </rPh>
    <rPh sb="17" eb="19">
      <t>シセツ</t>
    </rPh>
    <phoneticPr fontId="32"/>
  </si>
  <si>
    <t>（1）　被保護世帯数・人員　　　　　　　 　　生活援護課調</t>
    <rPh sb="4" eb="5">
      <t>ヒ</t>
    </rPh>
    <rPh sb="5" eb="7">
      <t>ホゴ</t>
    </rPh>
    <rPh sb="7" eb="10">
      <t>セタイスウ</t>
    </rPh>
    <rPh sb="11" eb="13">
      <t>ジンイン</t>
    </rPh>
    <rPh sb="23" eb="28">
      <t>セイカツエンゴカ</t>
    </rPh>
    <rPh sb="28" eb="29">
      <t>シラ</t>
    </rPh>
    <phoneticPr fontId="9"/>
  </si>
  <si>
    <t>　単位：クラブ、人　　　　　　　　　　 　　　　　　（各年４月１日現在）高齢介護課調　</t>
    <rPh sb="38" eb="40">
      <t>カイゴ</t>
    </rPh>
    <phoneticPr fontId="9"/>
  </si>
  <si>
    <t>（注）　日本赤十字社会費及び寄附金は、災害時の支援寄附金を除いた数値</t>
    <rPh sb="10" eb="11">
      <t>カイ</t>
    </rPh>
    <phoneticPr fontId="9"/>
  </si>
  <si>
    <t>　　　　に移行したため全体の利用者数が増加</t>
    <rPh sb="5" eb="7">
      <t>イコウ</t>
    </rPh>
    <rPh sb="11" eb="13">
      <t>ゼンタイ</t>
    </rPh>
    <rPh sb="14" eb="17">
      <t>リヨウシャ</t>
    </rPh>
    <rPh sb="17" eb="18">
      <t>スウ</t>
    </rPh>
    <rPh sb="19" eb="21">
      <t>ゾウカ</t>
    </rPh>
    <phoneticPr fontId="9"/>
  </si>
  <si>
    <t>（注）　平成２８年４月１日より、小規模な通所介護事業所（利用定員１８名以下）について地域密着型サービス等</t>
    <rPh sb="4" eb="6">
      <t>ヘイセイ</t>
    </rPh>
    <rPh sb="8" eb="9">
      <t>ネン</t>
    </rPh>
    <rPh sb="10" eb="11">
      <t>ガツ</t>
    </rPh>
    <rPh sb="12" eb="13">
      <t>ヒ</t>
    </rPh>
    <rPh sb="16" eb="19">
      <t>ショウキボ</t>
    </rPh>
    <rPh sb="20" eb="22">
      <t>ツウショ</t>
    </rPh>
    <rPh sb="22" eb="24">
      <t>カイゴ</t>
    </rPh>
    <rPh sb="24" eb="27">
      <t>ジギョウショ</t>
    </rPh>
    <rPh sb="28" eb="30">
      <t>リヨウ</t>
    </rPh>
    <rPh sb="30" eb="32">
      <t>テイイン</t>
    </rPh>
    <rPh sb="34" eb="37">
      <t>メイイカ</t>
    </rPh>
    <rPh sb="42" eb="44">
      <t>チイキ</t>
    </rPh>
    <rPh sb="44" eb="47">
      <t>ミッチャクガタ</t>
    </rPh>
    <rPh sb="51" eb="52">
      <t>トウ</t>
    </rPh>
    <phoneticPr fontId="9"/>
  </si>
  <si>
    <t>　　　　　総合事業対象者に移行したため、平成２８、２９年度の要支援の利用者数が減少</t>
    <rPh sb="20" eb="22">
      <t>ヘイセイ</t>
    </rPh>
    <rPh sb="27" eb="29">
      <t>ネンド</t>
    </rPh>
    <rPh sb="30" eb="33">
      <t>ヨウシエン</t>
    </rPh>
    <rPh sb="34" eb="36">
      <t>リヨウ</t>
    </rPh>
    <rPh sb="36" eb="37">
      <t>シャ</t>
    </rPh>
    <rPh sb="37" eb="38">
      <t>スウ</t>
    </rPh>
    <rPh sb="39" eb="41">
      <t>ゲンショウ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</si>
</sst>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 "/>
    <numFmt numFmtId="177" formatCode="yy&quot;年&quot;m&quot;月&quot;"/>
    <numFmt numFmtId="178" formatCode="#,##0_);[Red]\(#,##0\)"/>
    <numFmt numFmtId="179" formatCode="0.00_ "/>
  </numFmts>
  <fonts count="45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Century"/>
      <family val="1"/>
    </font>
    <font>
      <sz val="14"/>
      <name val="ＭＳ ゴシック"/>
      <family val="3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9"/>
      <name val="HG丸ｺﾞｼｯｸM-PRO"/>
      <family val="3"/>
      <charset val="128"/>
    </font>
    <font>
      <sz val="9"/>
      <name val="ＭＳ 明朝"/>
      <family val="1"/>
      <charset val="128"/>
    </font>
    <font>
      <sz val="6"/>
      <name val="ＭＳ 明朝"/>
      <family val="1"/>
      <charset val="128"/>
    </font>
    <font>
      <sz val="9"/>
      <name val="Century"/>
      <family val="1"/>
    </font>
    <font>
      <sz val="7.5"/>
      <name val="ＭＳ 明朝"/>
      <family val="1"/>
      <charset val="128"/>
    </font>
    <font>
      <sz val="11"/>
      <name val="ＭＳ ゴシック"/>
      <family val="3"/>
      <charset val="128"/>
    </font>
    <font>
      <sz val="7"/>
      <name val="ＭＳ 明朝"/>
      <family val="1"/>
      <charset val="128"/>
    </font>
    <font>
      <sz val="9.5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0"/>
      <name val="ＭＳ 明朝"/>
      <family val="1"/>
      <charset val="128"/>
    </font>
    <font>
      <sz val="8.5"/>
      <name val="ＭＳ 明朝"/>
      <family val="1"/>
      <charset val="128"/>
    </font>
    <font>
      <sz val="8.5"/>
      <name val="Century"/>
      <family val="1"/>
    </font>
    <font>
      <b/>
      <sz val="9"/>
      <name val="ＭＳ 明朝"/>
      <family val="1"/>
      <charset val="128"/>
    </font>
    <font>
      <b/>
      <sz val="11"/>
      <name val="Century"/>
      <family val="1"/>
    </font>
    <font>
      <sz val="10"/>
      <name val="Century"/>
      <family val="1"/>
    </font>
    <font>
      <sz val="10"/>
      <color indexed="10"/>
      <name val="ＭＳ 明朝"/>
      <family val="1"/>
      <charset val="128"/>
    </font>
    <font>
      <sz val="8"/>
      <color indexed="10"/>
      <name val="ＭＳ 明朝"/>
      <family val="1"/>
      <charset val="128"/>
    </font>
    <font>
      <sz val="9"/>
      <color indexed="10"/>
      <name val="ＭＳ 明朝"/>
      <family val="1"/>
      <charset val="128"/>
    </font>
    <font>
      <b/>
      <sz val="8"/>
      <name val="ＭＳ 明朝"/>
      <family val="1"/>
      <charset val="128"/>
    </font>
    <font>
      <b/>
      <sz val="11"/>
      <name val="ＭＳ Ｐゴシック"/>
      <family val="3"/>
      <charset val="128"/>
    </font>
    <font>
      <sz val="8"/>
      <color rgb="FF000000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name val="Century"/>
      <family val="1"/>
    </font>
    <font>
      <sz val="6"/>
      <name val="ＭＳ Ｐゴシック"/>
      <family val="2"/>
      <charset val="128"/>
      <scheme val="minor"/>
    </font>
    <font>
      <sz val="8.5"/>
      <color rgb="FFFF0000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8"/>
      <name val="ＭＳ Ｐゴシック"/>
      <family val="3"/>
      <charset val="128"/>
    </font>
    <font>
      <sz val="9.5"/>
      <color rgb="FFFF0000"/>
      <name val="ＭＳ 明朝"/>
      <family val="1"/>
      <charset val="128"/>
    </font>
    <font>
      <sz val="11"/>
      <color rgb="FFFF0000"/>
      <name val="Century"/>
      <family val="1"/>
    </font>
    <font>
      <sz val="11"/>
      <color rgb="FFFF0000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color theme="1"/>
      <name val="HG丸ｺﾞｼｯｸM-PRO"/>
      <family val="3"/>
      <charset val="128"/>
    </font>
    <font>
      <sz val="8.5"/>
      <color theme="1"/>
      <name val="Century"/>
      <family val="1"/>
    </font>
    <font>
      <sz val="10"/>
      <color rgb="FFFF0000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15">
    <xf numFmtId="0" fontId="0" fillId="0" borderId="0"/>
    <xf numFmtId="38" fontId="2" fillId="0" borderId="0" applyFont="0" applyFill="0" applyBorder="0" applyAlignment="0" applyProtection="0"/>
    <xf numFmtId="0" fontId="15" fillId="0" borderId="0">
      <alignment vertical="center"/>
    </xf>
    <xf numFmtId="0" fontId="1" fillId="0" borderId="0"/>
    <xf numFmtId="0" fontId="1" fillId="0" borderId="0"/>
    <xf numFmtId="0" fontId="1" fillId="0" borderId="0"/>
    <xf numFmtId="38" fontId="1" fillId="0" borderId="0" applyFont="0" applyFill="0" applyBorder="0" applyAlignment="0" applyProtection="0"/>
    <xf numFmtId="0" fontId="1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28" fillId="0" borderId="0" applyFont="0" applyFill="0" applyBorder="0" applyAlignment="0" applyProtection="0"/>
    <xf numFmtId="0" fontId="1" fillId="0" borderId="0"/>
    <xf numFmtId="0" fontId="15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49">
    <xf numFmtId="0" fontId="0" fillId="0" borderId="0" xfId="0"/>
    <xf numFmtId="0" fontId="1" fillId="0" borderId="0" xfId="5" applyFont="1" applyFill="1" applyAlignment="1" applyProtection="1">
      <alignment vertical="center"/>
      <protection hidden="1"/>
    </xf>
    <xf numFmtId="0" fontId="1" fillId="0" borderId="0" xfId="5" applyFont="1" applyAlignment="1" applyProtection="1">
      <alignment vertical="center"/>
      <protection hidden="1"/>
    </xf>
    <xf numFmtId="0" fontId="4" fillId="0" borderId="0" xfId="5" applyFont="1" applyFill="1" applyAlignment="1" applyProtection="1">
      <alignment horizontal="left" vertical="center"/>
      <protection hidden="1"/>
    </xf>
    <xf numFmtId="0" fontId="6" fillId="0" borderId="7" xfId="5" applyFont="1" applyFill="1" applyBorder="1" applyAlignment="1" applyProtection="1">
      <alignment vertical="center"/>
      <protection hidden="1"/>
    </xf>
    <xf numFmtId="0" fontId="31" fillId="0" borderId="0" xfId="5" applyFont="1" applyFill="1" applyBorder="1" applyAlignment="1" applyProtection="1">
      <alignment horizontal="justify" vertical="center" wrapText="1"/>
      <protection hidden="1"/>
    </xf>
    <xf numFmtId="0" fontId="31" fillId="0" borderId="8" xfId="5" applyFont="1" applyFill="1" applyBorder="1" applyAlignment="1" applyProtection="1">
      <alignment horizontal="justify" vertical="center" wrapText="1"/>
      <protection hidden="1"/>
    </xf>
    <xf numFmtId="0" fontId="6" fillId="0" borderId="8" xfId="5" applyFont="1" applyFill="1" applyBorder="1" applyAlignment="1" applyProtection="1">
      <alignment horizontal="right" vertical="center" wrapText="1"/>
      <protection hidden="1"/>
    </xf>
    <xf numFmtId="0" fontId="6" fillId="0" borderId="3" xfId="5" applyFont="1" applyFill="1" applyBorder="1" applyAlignment="1" applyProtection="1">
      <alignment horizontal="right" vertical="center" wrapText="1"/>
      <protection hidden="1"/>
    </xf>
    <xf numFmtId="0" fontId="6" fillId="0" borderId="0" xfId="5" applyFont="1" applyFill="1" applyBorder="1" applyAlignment="1" applyProtection="1">
      <alignment horizontal="right" vertical="center" wrapText="1"/>
      <protection hidden="1"/>
    </xf>
    <xf numFmtId="0" fontId="6" fillId="0" borderId="7" xfId="5" applyFont="1" applyFill="1" applyBorder="1" applyAlignment="1" applyProtection="1">
      <alignment horizontal="right" vertical="center" wrapText="1"/>
      <protection hidden="1"/>
    </xf>
    <xf numFmtId="0" fontId="6" fillId="0" borderId="3" xfId="5" applyFont="1" applyFill="1" applyBorder="1" applyAlignment="1" applyProtection="1">
      <alignment vertical="center"/>
      <protection hidden="1"/>
    </xf>
    <xf numFmtId="0" fontId="6" fillId="0" borderId="0" xfId="5" applyFont="1" applyFill="1" applyBorder="1" applyAlignment="1" applyProtection="1">
      <alignment horizontal="center" vertical="center" wrapText="1"/>
      <protection hidden="1"/>
    </xf>
    <xf numFmtId="0" fontId="6" fillId="0" borderId="7" xfId="5" applyFont="1" applyFill="1" applyBorder="1" applyAlignment="1" applyProtection="1">
      <alignment horizontal="distributed" wrapText="1"/>
      <protection hidden="1"/>
    </xf>
    <xf numFmtId="0" fontId="6" fillId="0" borderId="7" xfId="5" applyNumberFormat="1" applyFont="1" applyFill="1" applyBorder="1" applyAlignment="1" applyProtection="1">
      <alignment horizontal="right" wrapText="1"/>
      <protection hidden="1"/>
    </xf>
    <xf numFmtId="0" fontId="6" fillId="0" borderId="3" xfId="5" applyNumberFormat="1" applyFont="1" applyFill="1" applyBorder="1" applyAlignment="1" applyProtection="1">
      <alignment horizontal="right" wrapText="1"/>
      <protection hidden="1"/>
    </xf>
    <xf numFmtId="0" fontId="6" fillId="0" borderId="7" xfId="8" applyNumberFormat="1" applyFont="1" applyFill="1" applyBorder="1" applyAlignment="1" applyProtection="1">
      <alignment horizontal="right" wrapText="1"/>
      <protection hidden="1"/>
    </xf>
    <xf numFmtId="0" fontId="6" fillId="0" borderId="3" xfId="8" applyNumberFormat="1" applyFont="1" applyFill="1" applyBorder="1" applyAlignment="1" applyProtection="1">
      <alignment horizontal="right" wrapText="1"/>
      <protection hidden="1"/>
    </xf>
    <xf numFmtId="38" fontId="6" fillId="0" borderId="7" xfId="14" applyFont="1" applyFill="1" applyBorder="1" applyAlignment="1" applyProtection="1">
      <alignment horizontal="right" wrapText="1"/>
      <protection hidden="1"/>
    </xf>
    <xf numFmtId="0" fontId="6" fillId="0" borderId="7" xfId="5" applyFont="1" applyFill="1" applyBorder="1" applyAlignment="1" applyProtection="1">
      <alignment horizontal="distributed" vertical="center" shrinkToFit="1"/>
      <protection hidden="1"/>
    </xf>
    <xf numFmtId="0" fontId="6" fillId="0" borderId="7" xfId="5" applyNumberFormat="1" applyFont="1" applyFill="1" applyBorder="1" applyAlignment="1" applyProtection="1">
      <alignment horizontal="right" vertical="center" wrapText="1"/>
      <protection hidden="1"/>
    </xf>
    <xf numFmtId="0" fontId="6" fillId="0" borderId="3" xfId="5" applyNumberFormat="1" applyFont="1" applyFill="1" applyBorder="1" applyAlignment="1" applyProtection="1">
      <alignment horizontal="right" vertical="center" wrapText="1"/>
      <protection hidden="1"/>
    </xf>
    <xf numFmtId="0" fontId="6" fillId="0" borderId="7" xfId="8" applyNumberFormat="1" applyFont="1" applyFill="1" applyBorder="1" applyAlignment="1" applyProtection="1">
      <alignment horizontal="right" vertical="center" wrapText="1"/>
      <protection hidden="1"/>
    </xf>
    <xf numFmtId="0" fontId="6" fillId="0" borderId="3" xfId="8" applyNumberFormat="1" applyFont="1" applyFill="1" applyBorder="1" applyAlignment="1" applyProtection="1">
      <alignment horizontal="right" vertical="center" wrapText="1"/>
      <protection hidden="1"/>
    </xf>
    <xf numFmtId="38" fontId="6" fillId="0" borderId="7" xfId="14" applyFont="1" applyFill="1" applyBorder="1" applyAlignment="1" applyProtection="1">
      <alignment horizontal="right" vertical="center" wrapText="1"/>
      <protection hidden="1"/>
    </xf>
    <xf numFmtId="0" fontId="6" fillId="0" borderId="7" xfId="5" applyFont="1" applyFill="1" applyBorder="1" applyAlignment="1" applyProtection="1">
      <alignment horizontal="distributed" vertical="top" wrapText="1"/>
      <protection hidden="1"/>
    </xf>
    <xf numFmtId="0" fontId="6" fillId="0" borderId="7" xfId="5" applyFont="1" applyFill="1" applyBorder="1" applyAlignment="1" applyProtection="1">
      <alignment horizontal="right" vertical="top" wrapText="1"/>
      <protection hidden="1"/>
    </xf>
    <xf numFmtId="0" fontId="6" fillId="0" borderId="3" xfId="5" applyFont="1" applyFill="1" applyBorder="1" applyAlignment="1" applyProtection="1">
      <alignment horizontal="right" vertical="top" wrapText="1"/>
      <protection hidden="1"/>
    </xf>
    <xf numFmtId="3" fontId="6" fillId="0" borderId="3" xfId="5" applyNumberFormat="1" applyFont="1" applyFill="1" applyBorder="1" applyAlignment="1" applyProtection="1">
      <alignment horizontal="right" vertical="center" wrapText="1"/>
      <protection hidden="1"/>
    </xf>
    <xf numFmtId="38" fontId="6" fillId="0" borderId="7" xfId="14" applyFont="1" applyFill="1" applyBorder="1" applyAlignment="1" applyProtection="1">
      <alignment horizontal="right" vertical="top" wrapText="1"/>
      <protection hidden="1"/>
    </xf>
    <xf numFmtId="38" fontId="6" fillId="0" borderId="3" xfId="14" applyFont="1" applyFill="1" applyBorder="1" applyAlignment="1" applyProtection="1">
      <alignment horizontal="right" vertical="top" wrapText="1"/>
      <protection hidden="1"/>
    </xf>
    <xf numFmtId="0" fontId="27" fillId="0" borderId="0" xfId="5" applyFont="1" applyFill="1" applyBorder="1" applyAlignment="1" applyProtection="1">
      <alignment horizontal="center" vertical="center" wrapText="1"/>
      <protection hidden="1"/>
    </xf>
    <xf numFmtId="0" fontId="27" fillId="0" borderId="7" xfId="5" applyFont="1" applyFill="1" applyBorder="1" applyAlignment="1" applyProtection="1">
      <alignment horizontal="distributed" wrapText="1"/>
      <protection hidden="1"/>
    </xf>
    <xf numFmtId="0" fontId="27" fillId="0" borderId="7" xfId="8" applyNumberFormat="1" applyFont="1" applyFill="1" applyBorder="1" applyAlignment="1" applyProtection="1">
      <alignment horizontal="right" wrapText="1"/>
      <protection hidden="1"/>
    </xf>
    <xf numFmtId="0" fontId="27" fillId="0" borderId="3" xfId="8" applyNumberFormat="1" applyFont="1" applyFill="1" applyBorder="1" applyAlignment="1" applyProtection="1">
      <alignment horizontal="right" wrapText="1"/>
      <protection hidden="1"/>
    </xf>
    <xf numFmtId="38" fontId="27" fillId="0" borderId="7" xfId="14" applyFont="1" applyFill="1" applyBorder="1" applyAlignment="1" applyProtection="1">
      <alignment horizontal="right" wrapText="1"/>
      <protection hidden="1"/>
    </xf>
    <xf numFmtId="3" fontId="27" fillId="0" borderId="7" xfId="8" applyNumberFormat="1" applyFont="1" applyFill="1" applyBorder="1" applyAlignment="1" applyProtection="1">
      <alignment horizontal="right" wrapText="1"/>
      <protection hidden="1"/>
    </xf>
    <xf numFmtId="38" fontId="27" fillId="0" borderId="3" xfId="8" applyFont="1" applyFill="1" applyBorder="1" applyAlignment="1" applyProtection="1">
      <alignment horizontal="right" vertical="center" wrapText="1"/>
      <protection hidden="1"/>
    </xf>
    <xf numFmtId="0" fontId="27" fillId="0" borderId="7" xfId="5" applyFont="1" applyFill="1" applyBorder="1" applyAlignment="1" applyProtection="1">
      <alignment horizontal="distributed" vertical="center" wrapText="1"/>
      <protection hidden="1"/>
    </xf>
    <xf numFmtId="0" fontId="27" fillId="0" borderId="7" xfId="8" applyNumberFormat="1" applyFont="1" applyFill="1" applyBorder="1" applyAlignment="1" applyProtection="1">
      <alignment horizontal="right" vertical="center" wrapText="1"/>
      <protection hidden="1"/>
    </xf>
    <xf numFmtId="0" fontId="27" fillId="0" borderId="3" xfId="8" applyNumberFormat="1" applyFont="1" applyFill="1" applyBorder="1" applyAlignment="1" applyProtection="1">
      <alignment horizontal="right" vertical="center" wrapText="1"/>
      <protection hidden="1"/>
    </xf>
    <xf numFmtId="38" fontId="27" fillId="0" borderId="7" xfId="14" applyFont="1" applyFill="1" applyBorder="1" applyAlignment="1" applyProtection="1">
      <alignment horizontal="right" vertical="center" wrapText="1"/>
      <protection hidden="1"/>
    </xf>
    <xf numFmtId="3" fontId="27" fillId="0" borderId="7" xfId="8" applyNumberFormat="1" applyFont="1" applyFill="1" applyBorder="1" applyAlignment="1" applyProtection="1">
      <alignment horizontal="right" vertical="center" wrapText="1"/>
      <protection hidden="1"/>
    </xf>
    <xf numFmtId="0" fontId="27" fillId="0" borderId="7" xfId="5" applyFont="1" applyFill="1" applyBorder="1" applyAlignment="1" applyProtection="1">
      <alignment horizontal="right" vertical="center" wrapText="1" shrinkToFit="1"/>
      <protection hidden="1"/>
    </xf>
    <xf numFmtId="0" fontId="27" fillId="0" borderId="7" xfId="5" applyNumberFormat="1" applyFont="1" applyFill="1" applyBorder="1" applyAlignment="1" applyProtection="1">
      <alignment horizontal="right" vertical="center" wrapText="1"/>
      <protection hidden="1"/>
    </xf>
    <xf numFmtId="0" fontId="27" fillId="0" borderId="3" xfId="5" applyNumberFormat="1" applyFont="1" applyFill="1" applyBorder="1" applyAlignment="1" applyProtection="1">
      <alignment horizontal="right" vertical="center" wrapText="1"/>
      <protection hidden="1"/>
    </xf>
    <xf numFmtId="49" fontId="27" fillId="0" borderId="3" xfId="8" applyNumberFormat="1" applyFont="1" applyFill="1" applyBorder="1" applyAlignment="1" applyProtection="1">
      <alignment horizontal="right" vertical="center" wrapText="1"/>
      <protection hidden="1"/>
    </xf>
    <xf numFmtId="0" fontId="27" fillId="0" borderId="7" xfId="5" applyFont="1" applyFill="1" applyBorder="1" applyAlignment="1" applyProtection="1">
      <alignment horizontal="right" vertical="center" wrapText="1"/>
      <protection hidden="1"/>
    </xf>
    <xf numFmtId="0" fontId="6" fillId="0" borderId="13" xfId="5" applyFont="1" applyFill="1" applyBorder="1" applyAlignment="1" applyProtection="1">
      <alignment vertical="center"/>
      <protection hidden="1"/>
    </xf>
    <xf numFmtId="0" fontId="27" fillId="0" borderId="14" xfId="5" applyFont="1" applyFill="1" applyBorder="1" applyAlignment="1" applyProtection="1">
      <alignment horizontal="center" vertical="center" wrapText="1"/>
      <protection hidden="1"/>
    </xf>
    <xf numFmtId="0" fontId="27" fillId="0" borderId="13" xfId="5" applyFont="1" applyFill="1" applyBorder="1" applyAlignment="1" applyProtection="1">
      <alignment horizontal="distributed" vertical="center" wrapText="1"/>
      <protection hidden="1"/>
    </xf>
    <xf numFmtId="0" fontId="27" fillId="0" borderId="13" xfId="9" applyNumberFormat="1" applyFont="1" applyFill="1" applyBorder="1" applyAlignment="1" applyProtection="1">
      <alignment horizontal="right" vertical="center" wrapText="1"/>
      <protection hidden="1"/>
    </xf>
    <xf numFmtId="0" fontId="27" fillId="0" borderId="15" xfId="9" applyNumberFormat="1" applyFont="1" applyFill="1" applyBorder="1" applyAlignment="1" applyProtection="1">
      <alignment horizontal="right" vertical="center" wrapText="1"/>
      <protection hidden="1"/>
    </xf>
    <xf numFmtId="38" fontId="27" fillId="0" borderId="13" xfId="14" applyFont="1" applyFill="1" applyBorder="1" applyAlignment="1" applyProtection="1">
      <alignment horizontal="right" vertical="center"/>
      <protection hidden="1"/>
    </xf>
    <xf numFmtId="38" fontId="27" fillId="0" borderId="15" xfId="14" applyFont="1" applyFill="1" applyBorder="1" applyAlignment="1" applyProtection="1">
      <alignment horizontal="right" vertical="center" wrapText="1"/>
      <protection hidden="1"/>
    </xf>
    <xf numFmtId="38" fontId="27" fillId="0" borderId="13" xfId="14" applyFont="1" applyFill="1" applyBorder="1" applyAlignment="1" applyProtection="1">
      <alignment horizontal="right" vertical="center" wrapText="1"/>
      <protection hidden="1"/>
    </xf>
    <xf numFmtId="3" fontId="27" fillId="0" borderId="13" xfId="9" applyNumberFormat="1" applyFont="1" applyFill="1" applyBorder="1" applyAlignment="1" applyProtection="1">
      <alignment horizontal="right" vertical="center" wrapText="1"/>
      <protection hidden="1"/>
    </xf>
    <xf numFmtId="38" fontId="27" fillId="0" borderId="15" xfId="9" applyFont="1" applyFill="1" applyBorder="1" applyAlignment="1" applyProtection="1">
      <alignment horizontal="right" vertical="center" wrapText="1"/>
      <protection hidden="1"/>
    </xf>
    <xf numFmtId="0" fontId="6" fillId="0" borderId="0" xfId="5" applyFont="1" applyFill="1" applyBorder="1" applyAlignment="1" applyProtection="1">
      <alignment horizontal="distributed" vertical="center" wrapText="1"/>
      <protection hidden="1"/>
    </xf>
    <xf numFmtId="0" fontId="6" fillId="0" borderId="7" xfId="5" applyFont="1" applyFill="1" applyBorder="1" applyAlignment="1" applyProtection="1">
      <alignment horizontal="distributed" vertical="center" wrapText="1"/>
      <protection hidden="1"/>
    </xf>
    <xf numFmtId="3" fontId="6" fillId="0" borderId="0" xfId="5" applyNumberFormat="1" applyFont="1" applyFill="1" applyBorder="1" applyAlignment="1" applyProtection="1">
      <alignment horizontal="right" vertical="center" wrapText="1"/>
      <protection hidden="1"/>
    </xf>
    <xf numFmtId="3" fontId="1" fillId="0" borderId="0" xfId="5" applyNumberFormat="1" applyFont="1" applyAlignment="1" applyProtection="1">
      <alignment vertical="center"/>
      <protection hidden="1"/>
    </xf>
    <xf numFmtId="0" fontId="6" fillId="0" borderId="0" xfId="5" applyNumberFormat="1" applyFont="1" applyFill="1" applyBorder="1" applyAlignment="1" applyProtection="1">
      <alignment horizontal="right" vertical="center" wrapText="1"/>
      <protection hidden="1"/>
    </xf>
    <xf numFmtId="49" fontId="6" fillId="0" borderId="3" xfId="5" applyNumberFormat="1" applyFont="1" applyFill="1" applyBorder="1" applyAlignment="1" applyProtection="1">
      <alignment horizontal="right" vertical="center" wrapText="1"/>
      <protection hidden="1"/>
    </xf>
    <xf numFmtId="0" fontId="6" fillId="0" borderId="6" xfId="5" applyFont="1" applyFill="1" applyBorder="1" applyAlignment="1" applyProtection="1">
      <alignment vertical="center"/>
      <protection hidden="1"/>
    </xf>
    <xf numFmtId="0" fontId="6" fillId="0" borderId="5" xfId="5" applyFont="1" applyFill="1" applyBorder="1" applyAlignment="1" applyProtection="1">
      <alignment horizontal="distributed" vertical="center" wrapText="1"/>
      <protection hidden="1"/>
    </xf>
    <xf numFmtId="0" fontId="6" fillId="0" borderId="6" xfId="5" applyFont="1" applyFill="1" applyBorder="1" applyAlignment="1" applyProtection="1">
      <alignment horizontal="right" vertical="center" wrapText="1"/>
      <protection hidden="1"/>
    </xf>
    <xf numFmtId="0" fontId="6" fillId="0" borderId="1" xfId="5" applyFont="1" applyFill="1" applyBorder="1" applyAlignment="1" applyProtection="1">
      <alignment horizontal="right" vertical="center" wrapText="1"/>
      <protection hidden="1"/>
    </xf>
    <xf numFmtId="0" fontId="6" fillId="0" borderId="5" xfId="5" applyFont="1" applyFill="1" applyBorder="1" applyAlignment="1" applyProtection="1">
      <alignment horizontal="right" vertical="center" wrapText="1"/>
      <protection hidden="1"/>
    </xf>
    <xf numFmtId="0" fontId="6" fillId="0" borderId="5" xfId="5" applyNumberFormat="1" applyFont="1" applyFill="1" applyBorder="1" applyAlignment="1" applyProtection="1">
      <alignment horizontal="right" vertical="center" wrapText="1"/>
      <protection hidden="1"/>
    </xf>
    <xf numFmtId="49" fontId="6" fillId="0" borderId="1" xfId="5" applyNumberFormat="1" applyFont="1" applyFill="1" applyBorder="1" applyAlignment="1" applyProtection="1">
      <alignment horizontal="right" vertical="center" wrapText="1"/>
      <protection hidden="1"/>
    </xf>
    <xf numFmtId="0" fontId="6" fillId="0" borderId="6" xfId="5" applyNumberFormat="1" applyFont="1" applyFill="1" applyBorder="1" applyAlignment="1" applyProtection="1">
      <alignment horizontal="right" vertical="center" wrapText="1"/>
      <protection hidden="1"/>
    </xf>
    <xf numFmtId="0" fontId="6" fillId="0" borderId="1" xfId="5" applyFont="1" applyFill="1" applyBorder="1" applyAlignment="1" applyProtection="1">
      <alignment vertical="center"/>
      <protection hidden="1"/>
    </xf>
    <xf numFmtId="3" fontId="6" fillId="0" borderId="0" xfId="5" applyNumberFormat="1" applyFont="1" applyFill="1" applyBorder="1" applyAlignment="1" applyProtection="1">
      <alignment vertical="center" wrapText="1"/>
      <protection hidden="1"/>
    </xf>
    <xf numFmtId="0" fontId="6" fillId="0" borderId="3" xfId="5" applyFont="1" applyFill="1" applyBorder="1" applyAlignment="1" applyProtection="1">
      <alignment horizontal="right" vertical="center"/>
      <protection hidden="1"/>
    </xf>
    <xf numFmtId="49" fontId="6" fillId="0" borderId="3" xfId="5" applyNumberFormat="1" applyFont="1" applyFill="1" applyBorder="1" applyAlignment="1" applyProtection="1">
      <alignment horizontal="right" vertical="center"/>
      <protection hidden="1"/>
    </xf>
    <xf numFmtId="3" fontId="1" fillId="0" borderId="0" xfId="5" applyNumberFormat="1" applyFont="1" applyBorder="1" applyAlignment="1" applyProtection="1">
      <alignment vertical="center"/>
      <protection hidden="1"/>
    </xf>
    <xf numFmtId="0" fontId="1" fillId="0" borderId="0" xfId="5" applyFont="1" applyBorder="1" applyAlignment="1" applyProtection="1">
      <alignment vertical="center"/>
      <protection hidden="1"/>
    </xf>
    <xf numFmtId="0" fontId="6" fillId="0" borderId="1" xfId="5" applyFont="1" applyFill="1" applyBorder="1" applyAlignment="1" applyProtection="1">
      <alignment horizontal="right" vertical="center"/>
      <protection hidden="1"/>
    </xf>
    <xf numFmtId="49" fontId="6" fillId="0" borderId="1" xfId="5" applyNumberFormat="1" applyFont="1" applyFill="1" applyBorder="1" applyAlignment="1" applyProtection="1">
      <alignment horizontal="right" vertical="center"/>
      <protection hidden="1"/>
    </xf>
    <xf numFmtId="0" fontId="6" fillId="0" borderId="8" xfId="5" applyFont="1" applyFill="1" applyBorder="1" applyAlignment="1" applyProtection="1">
      <alignment vertical="center"/>
      <protection hidden="1"/>
    </xf>
    <xf numFmtId="0" fontId="6" fillId="0" borderId="17" xfId="5" applyFont="1" applyFill="1" applyBorder="1" applyAlignment="1" applyProtection="1">
      <alignment horizontal="distributed" vertical="center" wrapText="1"/>
      <protection hidden="1"/>
    </xf>
    <xf numFmtId="0" fontId="6" fillId="0" borderId="3" xfId="5" applyFont="1" applyFill="1" applyBorder="1" applyAlignment="1" applyProtection="1">
      <alignment horizontal="distributed" vertical="center" wrapText="1"/>
      <protection hidden="1"/>
    </xf>
    <xf numFmtId="0" fontId="6" fillId="0" borderId="1" xfId="5" applyFont="1" applyFill="1" applyBorder="1" applyAlignment="1" applyProtection="1">
      <alignment horizontal="distributed" vertical="center" wrapText="1"/>
      <protection hidden="1"/>
    </xf>
    <xf numFmtId="3" fontId="6" fillId="0" borderId="8" xfId="5" applyNumberFormat="1" applyFont="1" applyFill="1" applyBorder="1" applyAlignment="1" applyProtection="1">
      <alignment horizontal="right" vertical="center" wrapText="1"/>
      <protection hidden="1"/>
    </xf>
    <xf numFmtId="0" fontId="6" fillId="0" borderId="17" xfId="5" applyFont="1" applyFill="1" applyBorder="1" applyAlignment="1" applyProtection="1">
      <alignment horizontal="right" vertical="center" wrapText="1"/>
      <protection hidden="1"/>
    </xf>
    <xf numFmtId="0" fontId="6" fillId="0" borderId="19" xfId="5" applyFont="1" applyFill="1" applyBorder="1" applyAlignment="1" applyProtection="1">
      <alignment horizontal="right" vertical="center" wrapText="1"/>
      <protection hidden="1"/>
    </xf>
    <xf numFmtId="49" fontId="6" fillId="0" borderId="3" xfId="5" applyNumberFormat="1" applyFont="1" applyFill="1" applyBorder="1" applyAlignment="1" applyProtection="1">
      <alignment vertical="center"/>
      <protection hidden="1"/>
    </xf>
    <xf numFmtId="49" fontId="6" fillId="0" borderId="1" xfId="5" applyNumberFormat="1" applyFont="1" applyFill="1" applyBorder="1" applyAlignment="1" applyProtection="1">
      <alignment vertical="center"/>
      <protection hidden="1"/>
    </xf>
    <xf numFmtId="0" fontId="7" fillId="0" borderId="0" xfId="5" applyFont="1" applyAlignment="1" applyProtection="1">
      <alignment vertical="center"/>
      <protection hidden="1"/>
    </xf>
    <xf numFmtId="0" fontId="1" fillId="0" borderId="0" xfId="3" applyBorder="1" applyAlignment="1" applyProtection="1">
      <alignment vertical="center"/>
      <protection hidden="1"/>
    </xf>
    <xf numFmtId="0" fontId="1" fillId="0" borderId="0" xfId="3" applyAlignment="1" applyProtection="1">
      <alignment vertical="center"/>
      <protection hidden="1"/>
    </xf>
    <xf numFmtId="0" fontId="5" fillId="0" borderId="10" xfId="3" applyFont="1" applyBorder="1" applyAlignment="1" applyProtection="1">
      <alignment horizontal="center" vertical="center" wrapText="1"/>
      <protection hidden="1"/>
    </xf>
    <xf numFmtId="0" fontId="5" fillId="0" borderId="12" xfId="3" applyFont="1" applyBorder="1" applyAlignment="1" applyProtection="1">
      <alignment horizontal="center" vertical="center" wrapText="1"/>
      <protection hidden="1"/>
    </xf>
    <xf numFmtId="0" fontId="3" fillId="0" borderId="7" xfId="3" applyFont="1" applyFill="1" applyBorder="1" applyAlignment="1" applyProtection="1">
      <alignment horizontal="right" vertical="center" wrapText="1"/>
      <protection hidden="1"/>
    </xf>
    <xf numFmtId="0" fontId="5" fillId="0" borderId="0" xfId="3" applyFont="1" applyFill="1" applyBorder="1" applyAlignment="1" applyProtection="1">
      <alignment horizontal="distributed" vertical="center" wrapText="1"/>
      <protection hidden="1"/>
    </xf>
    <xf numFmtId="0" fontId="3" fillId="0" borderId="3" xfId="3" applyFont="1" applyFill="1" applyBorder="1" applyAlignment="1" applyProtection="1">
      <alignment horizontal="right" vertical="center" wrapText="1"/>
      <protection hidden="1"/>
    </xf>
    <xf numFmtId="0" fontId="5" fillId="0" borderId="7" xfId="7" applyFont="1" applyFill="1" applyBorder="1" applyAlignment="1" applyProtection="1">
      <alignment horizontal="right" vertical="center" wrapText="1"/>
      <protection hidden="1"/>
    </xf>
    <xf numFmtId="0" fontId="5" fillId="0" borderId="3" xfId="3" applyFont="1" applyBorder="1" applyAlignment="1" applyProtection="1">
      <alignment horizontal="right" vertical="center" wrapText="1"/>
      <protection hidden="1"/>
    </xf>
    <xf numFmtId="0" fontId="40" fillId="0" borderId="7" xfId="7" applyFont="1" applyFill="1" applyBorder="1" applyAlignment="1" applyProtection="1">
      <alignment horizontal="right" vertical="center" wrapText="1"/>
      <protection hidden="1"/>
    </xf>
    <xf numFmtId="0" fontId="5" fillId="0" borderId="0" xfId="7" applyFont="1" applyFill="1" applyBorder="1" applyAlignment="1" applyProtection="1">
      <alignment horizontal="right" vertical="center" wrapText="1"/>
      <protection hidden="1"/>
    </xf>
    <xf numFmtId="0" fontId="40" fillId="0" borderId="0" xfId="7" applyFont="1" applyFill="1" applyBorder="1" applyAlignment="1" applyProtection="1">
      <alignment horizontal="right" vertical="center" wrapText="1"/>
      <protection hidden="1"/>
    </xf>
    <xf numFmtId="0" fontId="37" fillId="0" borderId="7" xfId="3" applyFont="1" applyFill="1" applyBorder="1" applyAlignment="1" applyProtection="1">
      <alignment horizontal="right" vertical="center" wrapText="1"/>
      <protection hidden="1"/>
    </xf>
    <xf numFmtId="0" fontId="19" fillId="0" borderId="0" xfId="3" applyFont="1" applyFill="1" applyBorder="1" applyAlignment="1" applyProtection="1">
      <alignment horizontal="distributed" vertical="center"/>
      <protection hidden="1"/>
    </xf>
    <xf numFmtId="0" fontId="8" fillId="0" borderId="0" xfId="3" applyFont="1" applyFill="1" applyBorder="1" applyAlignment="1" applyProtection="1">
      <alignment horizontal="distributed" vertical="center"/>
      <protection hidden="1"/>
    </xf>
    <xf numFmtId="0" fontId="3" fillId="0" borderId="13" xfId="3" applyFont="1" applyFill="1" applyBorder="1" applyAlignment="1" applyProtection="1">
      <alignment horizontal="right" vertical="center" wrapText="1"/>
      <protection hidden="1"/>
    </xf>
    <xf numFmtId="0" fontId="5" fillId="0" borderId="14" xfId="3" applyFont="1" applyFill="1" applyBorder="1" applyAlignment="1" applyProtection="1">
      <alignment horizontal="distributed" vertical="center" wrapText="1"/>
      <protection hidden="1"/>
    </xf>
    <xf numFmtId="0" fontId="3" fillId="0" borderId="15" xfId="3" applyFont="1" applyFill="1" applyBorder="1" applyAlignment="1" applyProtection="1">
      <alignment horizontal="right" vertical="center" wrapText="1"/>
      <protection hidden="1"/>
    </xf>
    <xf numFmtId="0" fontId="5" fillId="0" borderId="14" xfId="7" applyFont="1" applyFill="1" applyBorder="1" applyAlignment="1" applyProtection="1">
      <alignment horizontal="right" vertical="center" wrapText="1"/>
      <protection hidden="1"/>
    </xf>
    <xf numFmtId="0" fontId="5" fillId="0" borderId="15" xfId="3" applyFont="1" applyBorder="1" applyAlignment="1" applyProtection="1">
      <alignment horizontal="right" vertical="center" wrapText="1"/>
      <protection hidden="1"/>
    </xf>
    <xf numFmtId="0" fontId="40" fillId="0" borderId="14" xfId="7" applyFont="1" applyFill="1" applyBorder="1" applyAlignment="1" applyProtection="1">
      <alignment horizontal="right" vertical="center" wrapText="1"/>
      <protection hidden="1"/>
    </xf>
    <xf numFmtId="0" fontId="3" fillId="0" borderId="6" xfId="3" applyFont="1" applyFill="1" applyBorder="1" applyAlignment="1" applyProtection="1">
      <alignment horizontal="right" vertical="center" wrapText="1"/>
      <protection hidden="1"/>
    </xf>
    <xf numFmtId="0" fontId="5" fillId="0" borderId="5" xfId="3" applyFont="1" applyFill="1" applyBorder="1" applyAlignment="1" applyProtection="1">
      <alignment horizontal="center" vertical="center" wrapText="1"/>
      <protection hidden="1"/>
    </xf>
    <xf numFmtId="0" fontId="3" fillId="0" borderId="1" xfId="3" applyFont="1" applyFill="1" applyBorder="1" applyAlignment="1" applyProtection="1">
      <alignment horizontal="right" vertical="center" wrapText="1"/>
      <protection hidden="1"/>
    </xf>
    <xf numFmtId="0" fontId="5" fillId="0" borderId="18" xfId="3" applyFont="1" applyFill="1" applyBorder="1" applyAlignment="1" applyProtection="1">
      <alignment vertical="center" wrapText="1"/>
      <protection hidden="1"/>
    </xf>
    <xf numFmtId="0" fontId="5" fillId="0" borderId="1" xfId="3" applyFont="1" applyBorder="1" applyAlignment="1" applyProtection="1">
      <alignment horizontal="right" vertical="center" wrapText="1"/>
      <protection hidden="1"/>
    </xf>
    <xf numFmtId="0" fontId="7" fillId="0" borderId="19" xfId="3" applyFont="1" applyBorder="1" applyAlignment="1" applyProtection="1">
      <alignment horizontal="left" vertical="center"/>
      <protection hidden="1"/>
    </xf>
    <xf numFmtId="0" fontId="5" fillId="0" borderId="0" xfId="3" applyFont="1" applyBorder="1" applyAlignment="1" applyProtection="1">
      <alignment horizontal="right" vertical="center" wrapText="1"/>
      <protection hidden="1"/>
    </xf>
    <xf numFmtId="0" fontId="38" fillId="0" borderId="0" xfId="3" applyFont="1" applyBorder="1" applyAlignment="1" applyProtection="1">
      <alignment vertical="center"/>
      <protection hidden="1"/>
    </xf>
    <xf numFmtId="0" fontId="8" fillId="0" borderId="9" xfId="3" applyFont="1" applyBorder="1" applyAlignment="1" applyProtection="1">
      <alignment horizontal="center" vertical="center" wrapText="1"/>
      <protection hidden="1"/>
    </xf>
    <xf numFmtId="177" fontId="5" fillId="0" borderId="2" xfId="3" applyNumberFormat="1" applyFont="1" applyFill="1" applyBorder="1" applyAlignment="1" applyProtection="1">
      <alignment horizontal="center" vertical="center" wrapText="1"/>
      <protection hidden="1"/>
    </xf>
    <xf numFmtId="38" fontId="5" fillId="0" borderId="0" xfId="8" applyFont="1" applyFill="1" applyBorder="1" applyAlignment="1" applyProtection="1">
      <alignment horizontal="right" vertical="center" wrapText="1"/>
      <protection hidden="1"/>
    </xf>
    <xf numFmtId="38" fontId="5" fillId="0" borderId="7" xfId="8" applyFont="1" applyFill="1" applyBorder="1" applyAlignment="1" applyProtection="1">
      <alignment horizontal="right" vertical="center" wrapText="1"/>
      <protection hidden="1"/>
    </xf>
    <xf numFmtId="38" fontId="5" fillId="0" borderId="24" xfId="8" applyFont="1" applyFill="1" applyBorder="1" applyAlignment="1" applyProtection="1">
      <alignment horizontal="right" vertical="center" wrapText="1"/>
      <protection hidden="1"/>
    </xf>
    <xf numFmtId="0" fontId="1" fillId="0" borderId="3" xfId="3" applyFont="1" applyFill="1" applyBorder="1" applyAlignment="1" applyProtection="1">
      <alignment vertical="center"/>
      <protection hidden="1"/>
    </xf>
    <xf numFmtId="0" fontId="2" fillId="0" borderId="0" xfId="3" applyFont="1" applyAlignment="1" applyProtection="1">
      <alignment vertical="center"/>
      <protection hidden="1"/>
    </xf>
    <xf numFmtId="177" fontId="40" fillId="0" borderId="4" xfId="3" applyNumberFormat="1" applyFont="1" applyFill="1" applyBorder="1" applyAlignment="1" applyProtection="1">
      <alignment horizontal="center" vertical="center" wrapText="1"/>
      <protection hidden="1"/>
    </xf>
    <xf numFmtId="38" fontId="40" fillId="0" borderId="5" xfId="8" applyFont="1" applyFill="1" applyBorder="1" applyAlignment="1" applyProtection="1">
      <alignment horizontal="right" vertical="center" wrapText="1"/>
      <protection hidden="1"/>
    </xf>
    <xf numFmtId="38" fontId="40" fillId="0" borderId="6" xfId="8" applyFont="1" applyFill="1" applyBorder="1" applyAlignment="1" applyProtection="1">
      <alignment horizontal="right" vertical="center" wrapText="1"/>
      <protection hidden="1"/>
    </xf>
    <xf numFmtId="38" fontId="40" fillId="0" borderId="25" xfId="8" applyFont="1" applyFill="1" applyBorder="1" applyAlignment="1" applyProtection="1">
      <alignment horizontal="right" vertical="center" wrapText="1"/>
      <protection hidden="1"/>
    </xf>
    <xf numFmtId="0" fontId="41" fillId="0" borderId="1" xfId="3" applyFont="1" applyFill="1" applyBorder="1" applyAlignment="1" applyProtection="1">
      <alignment vertical="center"/>
      <protection hidden="1"/>
    </xf>
    <xf numFmtId="0" fontId="1" fillId="0" borderId="0" xfId="3" applyFont="1" applyFill="1" applyBorder="1" applyAlignment="1" applyProtection="1">
      <alignment vertical="center"/>
      <protection hidden="1"/>
    </xf>
    <xf numFmtId="0" fontId="0" fillId="0" borderId="5" xfId="3" applyFont="1" applyBorder="1" applyAlignment="1" applyProtection="1">
      <alignment vertical="center"/>
      <protection hidden="1"/>
    </xf>
    <xf numFmtId="0" fontId="1" fillId="0" borderId="5" xfId="3" applyBorder="1" applyAlignment="1" applyProtection="1">
      <alignment vertical="center"/>
      <protection hidden="1"/>
    </xf>
    <xf numFmtId="0" fontId="5" fillId="0" borderId="9" xfId="3" applyFont="1" applyBorder="1" applyAlignment="1" applyProtection="1">
      <alignment horizontal="center" vertical="center" wrapText="1"/>
      <protection hidden="1"/>
    </xf>
    <xf numFmtId="38" fontId="5" fillId="0" borderId="7" xfId="8" applyFont="1" applyFill="1" applyBorder="1" applyAlignment="1" applyProtection="1">
      <alignment vertical="center" wrapText="1"/>
      <protection hidden="1"/>
    </xf>
    <xf numFmtId="38" fontId="5" fillId="0" borderId="3" xfId="8" applyFont="1" applyFill="1" applyBorder="1" applyAlignment="1" applyProtection="1">
      <alignment vertical="center" wrapText="1"/>
      <protection hidden="1"/>
    </xf>
    <xf numFmtId="38" fontId="5" fillId="0" borderId="3" xfId="8" applyFont="1" applyFill="1" applyBorder="1" applyAlignment="1" applyProtection="1">
      <alignment horizontal="right" vertical="center" wrapText="1"/>
      <protection hidden="1"/>
    </xf>
    <xf numFmtId="38" fontId="5" fillId="0" borderId="20" xfId="8" applyFont="1" applyFill="1" applyBorder="1" applyAlignment="1" applyProtection="1">
      <alignment horizontal="right" vertical="center" wrapText="1"/>
      <protection hidden="1"/>
    </xf>
    <xf numFmtId="0" fontId="1" fillId="0" borderId="3" xfId="3" applyBorder="1" applyAlignment="1" applyProtection="1">
      <alignment vertical="center"/>
      <protection hidden="1"/>
    </xf>
    <xf numFmtId="0" fontId="1" fillId="0" borderId="3" xfId="3" applyFont="1" applyBorder="1" applyAlignment="1" applyProtection="1">
      <alignment vertical="center"/>
      <protection hidden="1"/>
    </xf>
    <xf numFmtId="0" fontId="1" fillId="0" borderId="19" xfId="3" applyBorder="1" applyAlignment="1" applyProtection="1">
      <alignment vertical="center"/>
      <protection hidden="1"/>
    </xf>
    <xf numFmtId="0" fontId="4" fillId="0" borderId="0" xfId="3" applyFont="1" applyBorder="1" applyAlignment="1" applyProtection="1">
      <alignment horizontal="left" vertical="center"/>
      <protection hidden="1"/>
    </xf>
    <xf numFmtId="38" fontId="5" fillId="0" borderId="0" xfId="8" applyFont="1" applyFill="1" applyBorder="1" applyAlignment="1" applyProtection="1">
      <alignment vertical="center" wrapText="1"/>
      <protection hidden="1"/>
    </xf>
    <xf numFmtId="0" fontId="2" fillId="0" borderId="7" xfId="3" applyFont="1" applyBorder="1" applyAlignment="1" applyProtection="1">
      <alignment vertical="center"/>
      <protection hidden="1"/>
    </xf>
    <xf numFmtId="0" fontId="1" fillId="0" borderId="7" xfId="3" applyBorder="1" applyAlignment="1" applyProtection="1">
      <alignment vertical="center"/>
      <protection hidden="1"/>
    </xf>
    <xf numFmtId="38" fontId="40" fillId="0" borderId="6" xfId="8" applyFont="1" applyFill="1" applyBorder="1" applyAlignment="1" applyProtection="1">
      <alignment vertical="center" wrapText="1"/>
      <protection hidden="1"/>
    </xf>
    <xf numFmtId="38" fontId="40" fillId="0" borderId="1" xfId="8" applyFont="1" applyFill="1" applyBorder="1" applyAlignment="1" applyProtection="1">
      <alignment vertical="center" wrapText="1"/>
      <protection hidden="1"/>
    </xf>
    <xf numFmtId="38" fontId="40" fillId="0" borderId="5" xfId="8" applyFont="1" applyFill="1" applyBorder="1" applyAlignment="1" applyProtection="1">
      <alignment vertical="center" wrapText="1"/>
      <protection hidden="1"/>
    </xf>
    <xf numFmtId="38" fontId="40" fillId="0" borderId="1" xfId="8" applyFont="1" applyFill="1" applyBorder="1" applyAlignment="1" applyProtection="1">
      <alignment horizontal="right" vertical="center" wrapText="1"/>
      <protection hidden="1"/>
    </xf>
    <xf numFmtId="0" fontId="41" fillId="0" borderId="1" xfId="3" applyFont="1" applyBorder="1" applyAlignment="1" applyProtection="1">
      <alignment vertical="center"/>
      <protection hidden="1"/>
    </xf>
    <xf numFmtId="0" fontId="1" fillId="0" borderId="0" xfId="3" applyBorder="1" applyAlignment="1" applyProtection="1">
      <alignment horizontal="right" vertical="center"/>
      <protection hidden="1"/>
    </xf>
    <xf numFmtId="0" fontId="4" fillId="0" borderId="0" xfId="3" applyFont="1" applyAlignment="1" applyProtection="1">
      <alignment vertical="center"/>
      <protection hidden="1"/>
    </xf>
    <xf numFmtId="0" fontId="6" fillId="0" borderId="9" xfId="3" applyFont="1" applyBorder="1" applyAlignment="1" applyProtection="1">
      <alignment horizontal="center" vertical="center" wrapText="1"/>
      <protection hidden="1"/>
    </xf>
    <xf numFmtId="0" fontId="6" fillId="0" borderId="12" xfId="3" applyFont="1" applyBorder="1" applyAlignment="1" applyProtection="1">
      <alignment horizontal="center" vertical="center" wrapText="1"/>
      <protection hidden="1"/>
    </xf>
    <xf numFmtId="0" fontId="6" fillId="0" borderId="28" xfId="3" applyFont="1" applyBorder="1" applyAlignment="1" applyProtection="1">
      <alignment horizontal="center" vertical="center" wrapText="1"/>
      <protection hidden="1"/>
    </xf>
    <xf numFmtId="0" fontId="6" fillId="0" borderId="22" xfId="3" applyFont="1" applyBorder="1" applyAlignment="1" applyProtection="1">
      <alignment horizontal="center" vertical="center" wrapText="1"/>
      <protection hidden="1"/>
    </xf>
    <xf numFmtId="0" fontId="6" fillId="0" borderId="2" xfId="7" applyFont="1" applyFill="1" applyBorder="1" applyAlignment="1" applyProtection="1">
      <alignment horizontal="center" vertical="center" shrinkToFit="1"/>
      <protection hidden="1"/>
    </xf>
    <xf numFmtId="3" fontId="6" fillId="0" borderId="7" xfId="7" applyNumberFormat="1" applyFont="1" applyFill="1" applyBorder="1" applyAlignment="1" applyProtection="1">
      <alignment horizontal="right" vertical="center" wrapText="1"/>
      <protection hidden="1"/>
    </xf>
    <xf numFmtId="3" fontId="6" fillId="0" borderId="3" xfId="7" applyNumberFormat="1" applyFont="1" applyFill="1" applyBorder="1" applyAlignment="1" applyProtection="1">
      <alignment horizontal="center" vertical="center" wrapText="1"/>
      <protection hidden="1"/>
    </xf>
    <xf numFmtId="0" fontId="6" fillId="0" borderId="2" xfId="7" applyFont="1" applyFill="1" applyBorder="1" applyAlignment="1" applyProtection="1">
      <alignment horizontal="right" vertical="center" wrapText="1"/>
      <protection hidden="1"/>
    </xf>
    <xf numFmtId="0" fontId="6" fillId="0" borderId="3" xfId="7" applyFont="1" applyFill="1" applyBorder="1" applyAlignment="1" applyProtection="1">
      <alignment horizontal="right" vertical="center" wrapText="1"/>
      <protection hidden="1"/>
    </xf>
    <xf numFmtId="0" fontId="6" fillId="0" borderId="2" xfId="3" applyFont="1" applyFill="1" applyBorder="1" applyAlignment="1" applyProtection="1">
      <alignment horizontal="right" vertical="center" wrapText="1"/>
      <protection hidden="1"/>
    </xf>
    <xf numFmtId="0" fontId="6" fillId="0" borderId="2" xfId="7" applyNumberFormat="1" applyFont="1" applyFill="1" applyBorder="1" applyAlignment="1" applyProtection="1">
      <alignment horizontal="right" vertical="center" wrapText="1"/>
      <protection hidden="1"/>
    </xf>
    <xf numFmtId="0" fontId="6" fillId="0" borderId="20" xfId="7" applyNumberFormat="1" applyFont="1" applyFill="1" applyBorder="1" applyAlignment="1" applyProtection="1">
      <alignment horizontal="right" vertical="center" wrapText="1"/>
      <protection hidden="1"/>
    </xf>
    <xf numFmtId="0" fontId="6" fillId="0" borderId="23" xfId="3" applyNumberFormat="1" applyFont="1" applyFill="1" applyBorder="1" applyAlignment="1" applyProtection="1">
      <alignment horizontal="right" vertical="center" wrapText="1"/>
      <protection hidden="1"/>
    </xf>
    <xf numFmtId="176" fontId="6" fillId="0" borderId="2" xfId="7" applyNumberFormat="1" applyFont="1" applyFill="1" applyBorder="1" applyAlignment="1" applyProtection="1">
      <alignment horizontal="right" vertical="center" wrapText="1"/>
      <protection hidden="1"/>
    </xf>
    <xf numFmtId="176" fontId="6" fillId="0" borderId="3" xfId="7" applyNumberFormat="1" applyFont="1" applyFill="1" applyBorder="1" applyAlignment="1" applyProtection="1">
      <alignment horizontal="right" vertical="center" wrapText="1"/>
      <protection hidden="1"/>
    </xf>
    <xf numFmtId="176" fontId="6" fillId="0" borderId="2" xfId="3" applyNumberFormat="1" applyFont="1" applyFill="1" applyBorder="1" applyAlignment="1" applyProtection="1">
      <alignment horizontal="right" vertical="center" wrapText="1"/>
      <protection hidden="1"/>
    </xf>
    <xf numFmtId="176" fontId="6" fillId="0" borderId="20" xfId="7" applyNumberFormat="1" applyFont="1" applyFill="1" applyBorder="1" applyAlignment="1" applyProtection="1">
      <alignment horizontal="right" vertical="center" wrapText="1"/>
      <protection hidden="1"/>
    </xf>
    <xf numFmtId="176" fontId="6" fillId="0" borderId="23" xfId="3" applyNumberFormat="1" applyFont="1" applyFill="1" applyBorder="1" applyAlignment="1" applyProtection="1">
      <alignment horizontal="right" vertical="center" wrapText="1"/>
      <protection hidden="1"/>
    </xf>
    <xf numFmtId="3" fontId="6" fillId="0" borderId="3" xfId="7" applyNumberFormat="1" applyFont="1" applyFill="1" applyBorder="1" applyAlignment="1" applyProtection="1">
      <alignment horizontal="right" vertical="center" wrapText="1"/>
      <protection hidden="1"/>
    </xf>
    <xf numFmtId="0" fontId="39" fillId="0" borderId="2" xfId="7" applyFont="1" applyFill="1" applyBorder="1" applyAlignment="1" applyProtection="1">
      <alignment horizontal="center" vertical="center" shrinkToFit="1"/>
      <protection hidden="1"/>
    </xf>
    <xf numFmtId="3" fontId="39" fillId="0" borderId="7" xfId="7" applyNumberFormat="1" applyFont="1" applyFill="1" applyBorder="1" applyAlignment="1" applyProtection="1">
      <alignment horizontal="right" vertical="center" wrapText="1"/>
      <protection hidden="1"/>
    </xf>
    <xf numFmtId="3" fontId="39" fillId="0" borderId="3" xfId="7" applyNumberFormat="1" applyFont="1" applyFill="1" applyBorder="1" applyAlignment="1" applyProtection="1">
      <alignment horizontal="right" vertical="center" wrapText="1"/>
      <protection hidden="1"/>
    </xf>
    <xf numFmtId="176" fontId="39" fillId="0" borderId="2" xfId="7" applyNumberFormat="1" applyFont="1" applyFill="1" applyBorder="1" applyAlignment="1" applyProtection="1">
      <alignment horizontal="right" vertical="center" wrapText="1"/>
      <protection hidden="1"/>
    </xf>
    <xf numFmtId="176" fontId="39" fillId="0" borderId="3" xfId="7" applyNumberFormat="1" applyFont="1" applyFill="1" applyBorder="1" applyAlignment="1" applyProtection="1">
      <alignment horizontal="right" vertical="center" wrapText="1"/>
      <protection hidden="1"/>
    </xf>
    <xf numFmtId="176" fontId="39" fillId="0" borderId="2" xfId="3" applyNumberFormat="1" applyFont="1" applyFill="1" applyBorder="1" applyAlignment="1" applyProtection="1">
      <alignment horizontal="right" vertical="center" wrapText="1"/>
      <protection hidden="1"/>
    </xf>
    <xf numFmtId="176" fontId="39" fillId="0" borderId="20" xfId="7" applyNumberFormat="1" applyFont="1" applyFill="1" applyBorder="1" applyAlignment="1" applyProtection="1">
      <alignment horizontal="right" vertical="center" wrapText="1"/>
      <protection hidden="1"/>
    </xf>
    <xf numFmtId="176" fontId="39" fillId="0" borderId="23" xfId="3" applyNumberFormat="1" applyFont="1" applyFill="1" applyBorder="1" applyAlignment="1" applyProtection="1">
      <alignment horizontal="right" vertical="center" wrapText="1"/>
      <protection hidden="1"/>
    </xf>
    <xf numFmtId="0" fontId="1" fillId="0" borderId="0" xfId="3" applyFont="1" applyAlignment="1" applyProtection="1">
      <alignment vertical="center"/>
      <protection hidden="1"/>
    </xf>
    <xf numFmtId="0" fontId="1" fillId="0" borderId="0" xfId="3" applyFont="1" applyBorder="1" applyAlignment="1" applyProtection="1">
      <alignment vertical="center"/>
      <protection hidden="1"/>
    </xf>
    <xf numFmtId="0" fontId="5" fillId="0" borderId="9" xfId="3" applyFont="1" applyFill="1" applyBorder="1" applyAlignment="1" applyProtection="1">
      <alignment horizontal="center" vertical="center" wrapText="1"/>
      <protection hidden="1"/>
    </xf>
    <xf numFmtId="0" fontId="5" fillId="0" borderId="11" xfId="3" applyFont="1" applyFill="1" applyBorder="1" applyAlignment="1" applyProtection="1">
      <alignment horizontal="center" vertical="center" wrapText="1"/>
      <protection hidden="1"/>
    </xf>
    <xf numFmtId="0" fontId="5" fillId="0" borderId="12" xfId="3" applyFont="1" applyFill="1" applyBorder="1" applyAlignment="1" applyProtection="1">
      <alignment horizontal="center" vertical="center" wrapText="1"/>
      <protection hidden="1"/>
    </xf>
    <xf numFmtId="0" fontId="14" fillId="0" borderId="11" xfId="3" applyFont="1" applyFill="1" applyBorder="1" applyAlignment="1" applyProtection="1">
      <alignment horizontal="distributed" vertical="center" wrapText="1"/>
      <protection hidden="1"/>
    </xf>
    <xf numFmtId="0" fontId="8" fillId="0" borderId="11" xfId="3" applyFont="1" applyFill="1" applyBorder="1" applyAlignment="1" applyProtection="1">
      <alignment horizontal="distributed" vertical="center"/>
      <protection hidden="1"/>
    </xf>
    <xf numFmtId="0" fontId="14" fillId="0" borderId="10" xfId="3" applyFont="1" applyFill="1" applyBorder="1" applyAlignment="1" applyProtection="1">
      <alignment horizontal="right" vertical="center" wrapText="1"/>
      <protection hidden="1"/>
    </xf>
    <xf numFmtId="0" fontId="14" fillId="0" borderId="12" xfId="3" applyFont="1" applyFill="1" applyBorder="1" applyAlignment="1" applyProtection="1">
      <alignment horizontal="right" vertical="center" wrapText="1"/>
      <protection hidden="1"/>
    </xf>
    <xf numFmtId="0" fontId="14" fillId="0" borderId="12" xfId="3" applyFont="1" applyFill="1" applyBorder="1" applyAlignment="1" applyProtection="1">
      <alignment horizontal="justify" vertical="center" wrapText="1"/>
      <protection hidden="1"/>
    </xf>
    <xf numFmtId="0" fontId="14" fillId="0" borderId="12" xfId="3" applyFont="1" applyFill="1" applyBorder="1" applyAlignment="1" applyProtection="1">
      <alignment horizontal="distributed" vertical="center" wrapText="1"/>
      <protection hidden="1"/>
    </xf>
    <xf numFmtId="0" fontId="14" fillId="0" borderId="9" xfId="3" applyFont="1" applyFill="1" applyBorder="1" applyAlignment="1" applyProtection="1">
      <alignment horizontal="justify" vertical="center" wrapText="1"/>
      <protection hidden="1"/>
    </xf>
    <xf numFmtId="0" fontId="8" fillId="0" borderId="11" xfId="7" applyFont="1" applyFill="1" applyBorder="1" applyAlignment="1" applyProtection="1">
      <alignment horizontal="distributed" vertical="center"/>
      <protection hidden="1"/>
    </xf>
    <xf numFmtId="0" fontId="14" fillId="0" borderId="12" xfId="7" applyFont="1" applyFill="1" applyBorder="1" applyAlignment="1" applyProtection="1">
      <alignment horizontal="distributed" vertical="center" wrapText="1"/>
      <protection hidden="1"/>
    </xf>
    <xf numFmtId="0" fontId="14" fillId="0" borderId="10" xfId="7" applyFont="1" applyFill="1" applyBorder="1" applyAlignment="1" applyProtection="1">
      <alignment horizontal="right" vertical="center" wrapText="1"/>
      <protection hidden="1"/>
    </xf>
    <xf numFmtId="0" fontId="14" fillId="0" borderId="12" xfId="7" applyFont="1" applyFill="1" applyBorder="1" applyAlignment="1" applyProtection="1">
      <alignment horizontal="right" vertical="center" wrapText="1"/>
      <protection hidden="1"/>
    </xf>
    <xf numFmtId="0" fontId="14" fillId="0" borderId="9" xfId="7" applyFont="1" applyFill="1" applyBorder="1" applyAlignment="1" applyProtection="1">
      <alignment horizontal="justify" vertical="center" wrapText="1"/>
      <protection hidden="1"/>
    </xf>
    <xf numFmtId="0" fontId="14" fillId="0" borderId="5" xfId="3" applyFont="1" applyFill="1" applyBorder="1" applyAlignment="1" applyProtection="1">
      <alignment horizontal="distributed" vertical="center" wrapText="1"/>
      <protection hidden="1"/>
    </xf>
    <xf numFmtId="0" fontId="1" fillId="0" borderId="12" xfId="3" applyFont="1" applyBorder="1" applyAlignment="1" applyProtection="1">
      <alignment vertical="center"/>
      <protection hidden="1"/>
    </xf>
    <xf numFmtId="0" fontId="1" fillId="0" borderId="11" xfId="3" applyFont="1" applyBorder="1" applyAlignment="1" applyProtection="1">
      <alignment vertical="center"/>
      <protection hidden="1"/>
    </xf>
    <xf numFmtId="0" fontId="14" fillId="0" borderId="9" xfId="3" applyFont="1" applyBorder="1" applyAlignment="1" applyProtection="1">
      <alignment horizontal="left" vertical="center"/>
      <protection hidden="1"/>
    </xf>
    <xf numFmtId="0" fontId="14" fillId="0" borderId="10" xfId="3" applyFont="1" applyFill="1" applyBorder="1" applyAlignment="1" applyProtection="1">
      <alignment horizontal="distributed" vertical="center" wrapText="1"/>
      <protection hidden="1"/>
    </xf>
    <xf numFmtId="0" fontId="38" fillId="0" borderId="12" xfId="3" applyFont="1" applyBorder="1" applyAlignment="1" applyProtection="1">
      <alignment vertical="center"/>
      <protection hidden="1"/>
    </xf>
    <xf numFmtId="0" fontId="38" fillId="0" borderId="11" xfId="3" applyFont="1" applyBorder="1" applyAlignment="1" applyProtection="1">
      <alignment vertical="center"/>
      <protection hidden="1"/>
    </xf>
    <xf numFmtId="0" fontId="5" fillId="0" borderId="0" xfId="3" applyFont="1" applyFill="1" applyBorder="1" applyAlignment="1" applyProtection="1">
      <alignment horizontal="center" vertical="center" wrapText="1"/>
      <protection hidden="1"/>
    </xf>
    <xf numFmtId="0" fontId="14" fillId="0" borderId="0" xfId="3" applyFont="1" applyFill="1" applyBorder="1" applyAlignment="1" applyProtection="1">
      <alignment horizontal="distributed" vertical="center" wrapText="1"/>
      <protection hidden="1"/>
    </xf>
    <xf numFmtId="0" fontId="36" fillId="0" borderId="0" xfId="7" applyFont="1" applyFill="1" applyBorder="1" applyAlignment="1" applyProtection="1">
      <alignment horizontal="distributed" vertical="center" wrapText="1"/>
      <protection hidden="1"/>
    </xf>
    <xf numFmtId="0" fontId="36" fillId="0" borderId="0" xfId="7" applyFont="1" applyFill="1" applyBorder="1" applyAlignment="1" applyProtection="1">
      <alignment horizontal="right" vertical="center" wrapText="1"/>
      <protection hidden="1"/>
    </xf>
    <xf numFmtId="0" fontId="36" fillId="0" borderId="0" xfId="3" applyFont="1" applyBorder="1" applyAlignment="1" applyProtection="1">
      <alignment horizontal="left" vertical="center"/>
      <protection hidden="1"/>
    </xf>
    <xf numFmtId="0" fontId="16" fillId="0" borderId="0" xfId="3" applyFont="1" applyAlignment="1" applyProtection="1">
      <alignment vertical="center"/>
      <protection hidden="1"/>
    </xf>
    <xf numFmtId="0" fontId="16" fillId="0" borderId="0" xfId="3" applyFont="1" applyBorder="1" applyAlignment="1" applyProtection="1">
      <alignment vertical="center"/>
      <protection hidden="1"/>
    </xf>
    <xf numFmtId="0" fontId="0" fillId="0" borderId="0" xfId="3" applyFont="1" applyAlignment="1" applyProtection="1">
      <alignment vertical="center"/>
      <protection hidden="1"/>
    </xf>
    <xf numFmtId="0" fontId="8" fillId="0" borderId="9" xfId="3" applyFont="1" applyBorder="1" applyAlignment="1" applyProtection="1">
      <alignment horizontal="center" vertical="center"/>
      <protection hidden="1"/>
    </xf>
    <xf numFmtId="0" fontId="8" fillId="0" borderId="11" xfId="3" applyFont="1" applyBorder="1" applyAlignment="1" applyProtection="1">
      <alignment horizontal="center" vertical="center" wrapText="1"/>
      <protection hidden="1"/>
    </xf>
    <xf numFmtId="0" fontId="8" fillId="0" borderId="11" xfId="3" applyFont="1" applyFill="1" applyBorder="1" applyAlignment="1" applyProtection="1">
      <alignment vertical="center" wrapText="1"/>
      <protection hidden="1"/>
    </xf>
    <xf numFmtId="0" fontId="8" fillId="0" borderId="6" xfId="3" applyFont="1" applyFill="1" applyBorder="1" applyAlignment="1" applyProtection="1">
      <alignment horizontal="right" vertical="center" wrapText="1"/>
      <protection hidden="1"/>
    </xf>
    <xf numFmtId="0" fontId="8" fillId="0" borderId="12" xfId="3" applyFont="1" applyBorder="1" applyAlignment="1" applyProtection="1">
      <alignment horizontal="center" vertical="center" wrapText="1"/>
      <protection hidden="1"/>
    </xf>
    <xf numFmtId="0" fontId="8" fillId="0" borderId="1" xfId="3" applyFont="1" applyFill="1" applyBorder="1" applyAlignment="1" applyProtection="1">
      <alignment horizontal="justify" vertical="center" wrapText="1"/>
      <protection hidden="1"/>
    </xf>
    <xf numFmtId="0" fontId="8" fillId="0" borderId="19" xfId="3" applyFont="1" applyFill="1" applyBorder="1" applyAlignment="1" applyProtection="1">
      <alignment vertical="center" wrapText="1"/>
      <protection hidden="1"/>
    </xf>
    <xf numFmtId="0" fontId="8" fillId="0" borderId="8" xfId="3" applyFont="1" applyFill="1" applyBorder="1" applyAlignment="1" applyProtection="1">
      <alignment horizontal="right" vertical="center" wrapText="1"/>
      <protection hidden="1"/>
    </xf>
    <xf numFmtId="0" fontId="8" fillId="0" borderId="12" xfId="3" applyFont="1" applyFill="1" applyBorder="1" applyAlignment="1" applyProtection="1">
      <alignment vertical="center" wrapText="1"/>
      <protection hidden="1"/>
    </xf>
    <xf numFmtId="0" fontId="8" fillId="0" borderId="10" xfId="3" applyFont="1" applyFill="1" applyBorder="1" applyAlignment="1" applyProtection="1">
      <alignment horizontal="right" vertical="center" wrapText="1"/>
      <protection hidden="1"/>
    </xf>
    <xf numFmtId="0" fontId="8" fillId="0" borderId="12" xfId="3" applyFont="1" applyFill="1" applyBorder="1" applyAlignment="1" applyProtection="1">
      <alignment vertical="center"/>
      <protection hidden="1"/>
    </xf>
    <xf numFmtId="0" fontId="8" fillId="0" borderId="11" xfId="3" applyFont="1" applyFill="1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0" xfId="0" applyFont="1" applyBorder="1" applyAlignment="1" applyProtection="1">
      <alignment vertical="center"/>
      <protection hidden="1"/>
    </xf>
    <xf numFmtId="0" fontId="0" fillId="0" borderId="0" xfId="2" applyFont="1" applyBorder="1" applyAlignment="1" applyProtection="1">
      <alignment vertical="center"/>
      <protection hidden="1"/>
    </xf>
    <xf numFmtId="0" fontId="15" fillId="0" borderId="0" xfId="2" applyAlignment="1" applyProtection="1">
      <alignment vertical="center"/>
      <protection hidden="1"/>
    </xf>
    <xf numFmtId="0" fontId="8" fillId="0" borderId="10" xfId="2" applyFont="1" applyBorder="1" applyAlignment="1" applyProtection="1">
      <alignment horizontal="center" vertical="center" wrapText="1"/>
      <protection hidden="1"/>
    </xf>
    <xf numFmtId="0" fontId="8" fillId="0" borderId="9" xfId="2" applyFont="1" applyBorder="1" applyAlignment="1" applyProtection="1">
      <alignment horizontal="center" vertical="center" wrapText="1"/>
      <protection hidden="1"/>
    </xf>
    <xf numFmtId="0" fontId="8" fillId="0" borderId="12" xfId="2" applyFont="1" applyBorder="1" applyAlignment="1" applyProtection="1">
      <alignment horizontal="center" vertical="center" wrapText="1"/>
      <protection hidden="1"/>
    </xf>
    <xf numFmtId="0" fontId="8" fillId="0" borderId="2" xfId="2" applyFont="1" applyFill="1" applyBorder="1" applyAlignment="1" applyProtection="1">
      <alignment horizontal="justify" vertical="center" wrapText="1"/>
      <protection hidden="1"/>
    </xf>
    <xf numFmtId="0" fontId="8" fillId="0" borderId="2" xfId="2" applyFont="1" applyFill="1" applyBorder="1" applyAlignment="1" applyProtection="1">
      <alignment horizontal="center" vertical="center" wrapText="1"/>
      <protection hidden="1"/>
    </xf>
    <xf numFmtId="0" fontId="8" fillId="0" borderId="3" xfId="2" applyFont="1" applyFill="1" applyBorder="1" applyAlignment="1" applyProtection="1">
      <alignment vertical="center" wrapText="1"/>
      <protection hidden="1"/>
    </xf>
    <xf numFmtId="0" fontId="35" fillId="0" borderId="0" xfId="2" applyFont="1" applyAlignment="1" applyProtection="1">
      <alignment vertical="center"/>
      <protection hidden="1"/>
    </xf>
    <xf numFmtId="0" fontId="8" fillId="0" borderId="30" xfId="2" applyFont="1" applyFill="1" applyBorder="1" applyAlignment="1" applyProtection="1">
      <alignment horizontal="justify" vertical="center" wrapText="1"/>
      <protection hidden="1"/>
    </xf>
    <xf numFmtId="0" fontId="8" fillId="0" borderId="30" xfId="2" applyFont="1" applyFill="1" applyBorder="1" applyAlignment="1" applyProtection="1">
      <alignment horizontal="center" vertical="center" wrapText="1"/>
      <protection hidden="1"/>
    </xf>
    <xf numFmtId="0" fontId="8" fillId="0" borderId="36" xfId="2" applyFont="1" applyFill="1" applyBorder="1" applyAlignment="1" applyProtection="1">
      <alignment horizontal="left" vertical="center" wrapText="1"/>
      <protection hidden="1"/>
    </xf>
    <xf numFmtId="0" fontId="8" fillId="0" borderId="32" xfId="2" applyFont="1" applyFill="1" applyBorder="1" applyAlignment="1" applyProtection="1">
      <alignment horizontal="justify" vertical="center" wrapText="1"/>
      <protection hidden="1"/>
    </xf>
    <xf numFmtId="0" fontId="8" fillId="0" borderId="3" xfId="2" applyFont="1" applyFill="1" applyBorder="1" applyAlignment="1" applyProtection="1">
      <alignment horizontal="left" vertical="center" wrapText="1"/>
      <protection hidden="1"/>
    </xf>
    <xf numFmtId="0" fontId="8" fillId="0" borderId="37" xfId="2" applyFont="1" applyFill="1" applyBorder="1" applyAlignment="1" applyProtection="1">
      <alignment horizontal="left" vertical="center" wrapText="1"/>
      <protection hidden="1"/>
    </xf>
    <xf numFmtId="0" fontId="35" fillId="0" borderId="0" xfId="2" applyFont="1" applyFill="1" applyAlignment="1" applyProtection="1">
      <alignment vertical="center"/>
      <protection hidden="1"/>
    </xf>
    <xf numFmtId="0" fontId="8" fillId="0" borderId="30" xfId="2" applyFont="1" applyFill="1" applyBorder="1" applyAlignment="1" applyProtection="1">
      <alignment vertical="center" wrapText="1"/>
      <protection hidden="1"/>
    </xf>
    <xf numFmtId="0" fontId="8" fillId="0" borderId="36" xfId="2" applyFont="1" applyFill="1" applyBorder="1" applyAlignment="1" applyProtection="1">
      <alignment vertical="center" wrapText="1"/>
      <protection hidden="1"/>
    </xf>
    <xf numFmtId="0" fontId="8" fillId="0" borderId="2" xfId="2" applyFont="1" applyFill="1" applyBorder="1" applyAlignment="1" applyProtection="1">
      <alignment vertical="center" wrapText="1"/>
      <protection hidden="1"/>
    </xf>
    <xf numFmtId="0" fontId="35" fillId="0" borderId="0" xfId="2" applyFont="1" applyFill="1" applyBorder="1" applyAlignment="1" applyProtection="1">
      <alignment vertical="center"/>
      <protection hidden="1"/>
    </xf>
    <xf numFmtId="0" fontId="8" fillId="0" borderId="31" xfId="2" applyFont="1" applyFill="1" applyBorder="1" applyAlignment="1" applyProtection="1">
      <alignment vertical="center" wrapText="1"/>
      <protection hidden="1"/>
    </xf>
    <xf numFmtId="0" fontId="8" fillId="0" borderId="31" xfId="2" applyFont="1" applyFill="1" applyBorder="1" applyAlignment="1" applyProtection="1">
      <alignment horizontal="center" vertical="center" wrapText="1"/>
      <protection hidden="1"/>
    </xf>
    <xf numFmtId="0" fontId="8" fillId="0" borderId="38" xfId="2" applyFont="1" applyFill="1" applyBorder="1" applyAlignment="1" applyProtection="1">
      <alignment horizontal="left" vertical="center" wrapText="1"/>
      <protection hidden="1"/>
    </xf>
    <xf numFmtId="0" fontId="6" fillId="0" borderId="0" xfId="2" applyFont="1" applyFill="1" applyBorder="1" applyAlignment="1" applyProtection="1">
      <alignment horizontal="justify" vertical="center" wrapText="1"/>
      <protection hidden="1"/>
    </xf>
    <xf numFmtId="0" fontId="6" fillId="0" borderId="0" xfId="2" applyFont="1" applyFill="1" applyBorder="1" applyAlignment="1" applyProtection="1">
      <alignment horizontal="center" vertical="center" wrapText="1"/>
      <protection hidden="1"/>
    </xf>
    <xf numFmtId="0" fontId="8" fillId="0" borderId="32" xfId="2" applyFont="1" applyFill="1" applyBorder="1" applyAlignment="1" applyProtection="1">
      <alignment horizontal="center" vertical="center" wrapText="1"/>
      <protection hidden="1"/>
    </xf>
    <xf numFmtId="0" fontId="8" fillId="0" borderId="39" xfId="2" applyFont="1" applyFill="1" applyBorder="1" applyAlignment="1" applyProtection="1">
      <alignment horizontal="left" vertical="center" wrapText="1"/>
      <protection hidden="1"/>
    </xf>
    <xf numFmtId="0" fontId="6" fillId="0" borderId="0" xfId="2" applyFont="1" applyFill="1" applyBorder="1" applyAlignment="1" applyProtection="1">
      <alignment vertical="center" wrapText="1"/>
      <protection hidden="1"/>
    </xf>
    <xf numFmtId="0" fontId="8" fillId="0" borderId="4" xfId="2" applyFont="1" applyFill="1" applyBorder="1" applyAlignment="1" applyProtection="1">
      <alignment horizontal="justify" vertical="center" wrapText="1"/>
      <protection hidden="1"/>
    </xf>
    <xf numFmtId="0" fontId="8" fillId="0" borderId="1" xfId="0" applyFont="1" applyFill="1" applyBorder="1" applyAlignment="1" applyProtection="1">
      <alignment horizontal="left" vertical="center"/>
      <protection hidden="1"/>
    </xf>
    <xf numFmtId="0" fontId="6" fillId="0" borderId="0" xfId="2" applyFont="1" applyBorder="1" applyAlignment="1" applyProtection="1">
      <alignment horizontal="justify" vertical="center" wrapText="1"/>
      <protection hidden="1"/>
    </xf>
    <xf numFmtId="0" fontId="0" fillId="0" borderId="0" xfId="0" applyBorder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Border="1" applyAlignment="1" applyProtection="1">
      <alignment vertical="center"/>
      <protection hidden="1"/>
    </xf>
    <xf numFmtId="0" fontId="3" fillId="0" borderId="16" xfId="0" applyFont="1" applyBorder="1" applyAlignment="1" applyProtection="1">
      <alignment horizontal="right" vertical="center" wrapText="1"/>
      <protection hidden="1"/>
    </xf>
    <xf numFmtId="0" fontId="5" fillId="0" borderId="8" xfId="0" applyFont="1" applyBorder="1" applyAlignment="1" applyProtection="1">
      <alignment horizontal="right" vertical="center" wrapText="1"/>
      <protection hidden="1"/>
    </xf>
    <xf numFmtId="0" fontId="5" fillId="0" borderId="17" xfId="0" applyFont="1" applyBorder="1" applyAlignment="1" applyProtection="1">
      <alignment horizontal="right" vertical="center" wrapText="1"/>
      <protection hidden="1"/>
    </xf>
    <xf numFmtId="0" fontId="1" fillId="0" borderId="17" xfId="0" applyFont="1" applyBorder="1" applyAlignment="1" applyProtection="1">
      <alignment vertical="center"/>
      <protection hidden="1"/>
    </xf>
    <xf numFmtId="0" fontId="5" fillId="0" borderId="2" xfId="0" applyFont="1" applyFill="1" applyBorder="1" applyAlignment="1" applyProtection="1">
      <alignment horizontal="center" vertical="center" wrapText="1"/>
      <protection hidden="1"/>
    </xf>
    <xf numFmtId="0" fontId="5" fillId="0" borderId="7" xfId="0" applyFont="1" applyFill="1" applyBorder="1" applyAlignment="1" applyProtection="1">
      <alignment horizontal="right" vertical="center" wrapText="1"/>
      <protection hidden="1"/>
    </xf>
    <xf numFmtId="0" fontId="1" fillId="0" borderId="3" xfId="0" applyFont="1" applyFill="1" applyBorder="1" applyAlignment="1" applyProtection="1">
      <alignment vertical="center"/>
      <protection hidden="1"/>
    </xf>
    <xf numFmtId="0" fontId="1" fillId="0" borderId="3" xfId="0" applyFont="1" applyBorder="1" applyAlignment="1" applyProtection="1">
      <alignment vertical="center"/>
      <protection hidden="1"/>
    </xf>
    <xf numFmtId="0" fontId="1" fillId="0" borderId="4" xfId="0" applyFont="1" applyBorder="1" applyAlignment="1" applyProtection="1">
      <alignment vertical="center"/>
      <protection hidden="1"/>
    </xf>
    <xf numFmtId="0" fontId="5" fillId="0" borderId="6" xfId="0" applyFont="1" applyFill="1" applyBorder="1" applyAlignment="1" applyProtection="1">
      <alignment horizontal="right" vertical="center" wrapText="1"/>
      <protection hidden="1"/>
    </xf>
    <xf numFmtId="0" fontId="1" fillId="0" borderId="1" xfId="0" applyFont="1" applyBorder="1" applyAlignment="1" applyProtection="1">
      <alignment vertical="center"/>
      <protection hidden="1"/>
    </xf>
    <xf numFmtId="0" fontId="1" fillId="0" borderId="6" xfId="0" applyFont="1" applyBorder="1" applyAlignment="1" applyProtection="1">
      <alignment vertical="center"/>
      <protection hidden="1"/>
    </xf>
    <xf numFmtId="0" fontId="16" fillId="0" borderId="0" xfId="0" applyFont="1" applyAlignment="1" applyProtection="1">
      <alignment vertical="center"/>
      <protection hidden="1"/>
    </xf>
    <xf numFmtId="0" fontId="16" fillId="0" borderId="0" xfId="0" applyFont="1" applyBorder="1" applyAlignment="1" applyProtection="1">
      <alignment vertical="center"/>
      <protection hidden="1"/>
    </xf>
    <xf numFmtId="0" fontId="3" fillId="0" borderId="2" xfId="0" applyFont="1" applyBorder="1" applyAlignment="1" applyProtection="1">
      <alignment horizontal="justify" vertical="center" wrapText="1"/>
      <protection hidden="1"/>
    </xf>
    <xf numFmtId="0" fontId="6" fillId="0" borderId="0" xfId="0" applyFont="1" applyBorder="1" applyAlignment="1" applyProtection="1">
      <alignment horizontal="right" vertical="center" wrapText="1"/>
      <protection hidden="1"/>
    </xf>
    <xf numFmtId="0" fontId="6" fillId="0" borderId="3" xfId="0" applyFont="1" applyBorder="1" applyAlignment="1" applyProtection="1">
      <alignment horizontal="right" vertical="center" wrapText="1"/>
      <protection hidden="1"/>
    </xf>
    <xf numFmtId="0" fontId="6" fillId="0" borderId="7" xfId="0" applyFont="1" applyBorder="1" applyAlignment="1" applyProtection="1">
      <alignment horizontal="right" vertical="center" wrapText="1"/>
      <protection hidden="1"/>
    </xf>
    <xf numFmtId="0" fontId="8" fillId="0" borderId="2" xfId="0" applyFont="1" applyFill="1" applyBorder="1" applyAlignment="1" applyProtection="1">
      <alignment horizontal="center" vertical="center" wrapText="1"/>
      <protection hidden="1"/>
    </xf>
    <xf numFmtId="3" fontId="8" fillId="0" borderId="0" xfId="0" applyNumberFormat="1" applyFont="1" applyFill="1" applyBorder="1" applyAlignment="1" applyProtection="1">
      <alignment horizontal="right" vertical="center" wrapText="1"/>
      <protection hidden="1"/>
    </xf>
    <xf numFmtId="3" fontId="8" fillId="0" borderId="3" xfId="0" applyNumberFormat="1" applyFont="1" applyFill="1" applyBorder="1" applyAlignment="1" applyProtection="1">
      <alignment horizontal="right" vertical="center" wrapText="1"/>
      <protection hidden="1"/>
    </xf>
    <xf numFmtId="3" fontId="8" fillId="0" borderId="7" xfId="0" applyNumberFormat="1" applyFont="1" applyFill="1" applyBorder="1" applyAlignment="1" applyProtection="1">
      <alignment horizontal="right" vertical="center" wrapText="1"/>
      <protection hidden="1"/>
    </xf>
    <xf numFmtId="176" fontId="8" fillId="0" borderId="0" xfId="0" applyNumberFormat="1" applyFont="1" applyFill="1" applyBorder="1" applyAlignment="1" applyProtection="1">
      <alignment horizontal="right" vertical="center" wrapText="1"/>
      <protection hidden="1"/>
    </xf>
    <xf numFmtId="0" fontId="8" fillId="0" borderId="3" xfId="0" applyFont="1" applyFill="1" applyBorder="1" applyAlignment="1" applyProtection="1">
      <alignment horizontal="right" vertical="center" wrapText="1"/>
      <protection hidden="1"/>
    </xf>
    <xf numFmtId="0" fontId="8" fillId="0" borderId="7" xfId="0" applyFont="1" applyFill="1" applyBorder="1" applyAlignment="1" applyProtection="1">
      <alignment horizontal="right" vertical="center" wrapText="1"/>
      <protection hidden="1"/>
    </xf>
    <xf numFmtId="0" fontId="0" fillId="0" borderId="3" xfId="0" applyFont="1" applyBorder="1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0" fillId="0" borderId="3" xfId="0" applyFont="1" applyFill="1" applyBorder="1" applyAlignment="1" applyProtection="1">
      <alignment vertical="center"/>
      <protection hidden="1"/>
    </xf>
    <xf numFmtId="0" fontId="26" fillId="0" borderId="4" xfId="0" applyFont="1" applyBorder="1" applyAlignment="1" applyProtection="1">
      <alignment horizontal="center" vertical="center" wrapText="1"/>
      <protection hidden="1"/>
    </xf>
    <xf numFmtId="3" fontId="8" fillId="0" borderId="5" xfId="0" applyNumberFormat="1" applyFont="1" applyBorder="1" applyAlignment="1" applyProtection="1">
      <alignment horizontal="right" vertical="center" wrapText="1"/>
      <protection hidden="1"/>
    </xf>
    <xf numFmtId="3" fontId="8" fillId="0" borderId="1" xfId="0" applyNumberFormat="1" applyFont="1" applyBorder="1" applyAlignment="1" applyProtection="1">
      <alignment horizontal="right" vertical="center" wrapText="1"/>
      <protection hidden="1"/>
    </xf>
    <xf numFmtId="3" fontId="26" fillId="0" borderId="6" xfId="0" applyNumberFormat="1" applyFont="1" applyBorder="1" applyAlignment="1" applyProtection="1">
      <alignment horizontal="right" vertical="center" wrapText="1"/>
      <protection hidden="1"/>
    </xf>
    <xf numFmtId="176" fontId="8" fillId="0" borderId="5" xfId="0" applyNumberFormat="1" applyFont="1" applyBorder="1" applyAlignment="1" applyProtection="1">
      <alignment horizontal="right" vertical="center" wrapText="1"/>
      <protection hidden="1"/>
    </xf>
    <xf numFmtId="0" fontId="8" fillId="0" borderId="1" xfId="0" applyFont="1" applyBorder="1" applyAlignment="1" applyProtection="1">
      <alignment horizontal="right" vertical="center" wrapText="1"/>
      <protection hidden="1"/>
    </xf>
    <xf numFmtId="0" fontId="8" fillId="0" borderId="6" xfId="0" applyFont="1" applyBorder="1" applyAlignment="1" applyProtection="1">
      <alignment horizontal="right" vertical="center" wrapText="1"/>
      <protection hidden="1"/>
    </xf>
    <xf numFmtId="3" fontId="8" fillId="0" borderId="6" xfId="0" applyNumberFormat="1" applyFont="1" applyBorder="1" applyAlignment="1" applyProtection="1">
      <alignment horizontal="right" vertical="center" wrapText="1"/>
      <protection hidden="1"/>
    </xf>
    <xf numFmtId="0" fontId="0" fillId="0" borderId="5" xfId="4" applyFont="1" applyBorder="1" applyAlignment="1" applyProtection="1">
      <alignment vertical="center"/>
      <protection hidden="1"/>
    </xf>
    <xf numFmtId="0" fontId="0" fillId="0" borderId="0" xfId="4" applyFont="1" applyBorder="1" applyAlignment="1" applyProtection="1">
      <alignment vertical="center"/>
      <protection hidden="1"/>
    </xf>
    <xf numFmtId="0" fontId="1" fillId="0" borderId="0" xfId="4" applyFont="1" applyBorder="1" applyAlignment="1" applyProtection="1">
      <alignment vertical="center"/>
      <protection hidden="1"/>
    </xf>
    <xf numFmtId="0" fontId="3" fillId="0" borderId="8" xfId="4" applyFont="1" applyBorder="1" applyAlignment="1" applyProtection="1">
      <alignment horizontal="right" vertical="center" wrapText="1"/>
      <protection hidden="1"/>
    </xf>
    <xf numFmtId="0" fontId="3" fillId="0" borderId="0" xfId="4" applyFont="1" applyBorder="1" applyAlignment="1" applyProtection="1">
      <alignment horizontal="right" vertical="center" wrapText="1"/>
      <protection hidden="1"/>
    </xf>
    <xf numFmtId="0" fontId="1" fillId="0" borderId="8" xfId="3" applyFont="1" applyBorder="1" applyAlignment="1" applyProtection="1">
      <alignment vertical="center"/>
      <protection hidden="1"/>
    </xf>
    <xf numFmtId="0" fontId="8" fillId="0" borderId="19" xfId="4" applyFont="1" applyBorder="1" applyAlignment="1" applyProtection="1">
      <alignment horizontal="right" vertical="center" wrapText="1"/>
      <protection hidden="1"/>
    </xf>
    <xf numFmtId="0" fontId="8" fillId="0" borderId="17" xfId="4" applyFont="1" applyBorder="1" applyAlignment="1" applyProtection="1">
      <alignment horizontal="right" vertical="center" wrapText="1"/>
      <protection hidden="1"/>
    </xf>
    <xf numFmtId="0" fontId="1" fillId="0" borderId="17" xfId="4" applyFont="1" applyBorder="1" applyAlignment="1" applyProtection="1">
      <alignment vertical="center"/>
      <protection hidden="1"/>
    </xf>
    <xf numFmtId="0" fontId="5" fillId="0" borderId="7" xfId="4" applyFont="1" applyFill="1" applyBorder="1" applyAlignment="1" applyProtection="1">
      <alignment horizontal="right" vertical="center" wrapText="1"/>
      <protection hidden="1"/>
    </xf>
    <xf numFmtId="0" fontId="5" fillId="0" borderId="0" xfId="4" applyFont="1" applyFill="1" applyBorder="1" applyAlignment="1" applyProtection="1">
      <alignment horizontal="right" vertical="center" wrapText="1"/>
      <protection hidden="1"/>
    </xf>
    <xf numFmtId="3" fontId="8" fillId="0" borderId="3" xfId="4" applyNumberFormat="1" applyFont="1" applyFill="1" applyBorder="1" applyAlignment="1" applyProtection="1">
      <alignment horizontal="right" vertical="center" wrapText="1"/>
      <protection hidden="1"/>
    </xf>
    <xf numFmtId="0" fontId="1" fillId="0" borderId="3" xfId="4" applyFont="1" applyBorder="1" applyAlignment="1" applyProtection="1">
      <alignment vertical="center"/>
      <protection hidden="1"/>
    </xf>
    <xf numFmtId="0" fontId="5" fillId="0" borderId="6" xfId="4" applyFont="1" applyFill="1" applyBorder="1" applyAlignment="1" applyProtection="1">
      <alignment horizontal="right" vertical="center" wrapText="1"/>
      <protection hidden="1"/>
    </xf>
    <xf numFmtId="0" fontId="5" fillId="0" borderId="5" xfId="4" applyFont="1" applyFill="1" applyBorder="1" applyAlignment="1" applyProtection="1">
      <alignment horizontal="right" vertical="center" wrapText="1"/>
      <protection hidden="1"/>
    </xf>
    <xf numFmtId="3" fontId="8" fillId="0" borderId="1" xfId="4" applyNumberFormat="1" applyFont="1" applyFill="1" applyBorder="1" applyAlignment="1" applyProtection="1">
      <alignment horizontal="right" vertical="center" wrapText="1"/>
      <protection hidden="1"/>
    </xf>
    <xf numFmtId="0" fontId="1" fillId="0" borderId="1" xfId="4" applyFont="1" applyBorder="1" applyAlignment="1" applyProtection="1">
      <alignment vertical="center"/>
      <protection hidden="1"/>
    </xf>
    <xf numFmtId="0" fontId="1" fillId="0" borderId="0" xfId="4" applyFont="1" applyAlignment="1" applyProtection="1">
      <alignment vertical="center"/>
      <protection hidden="1"/>
    </xf>
    <xf numFmtId="0" fontId="44" fillId="0" borderId="0" xfId="4" applyFont="1" applyBorder="1" applyAlignment="1" applyProtection="1">
      <alignment horizontal="left" vertical="center"/>
      <protection hidden="1"/>
    </xf>
    <xf numFmtId="0" fontId="3" fillId="0" borderId="0" xfId="4" applyFont="1" applyBorder="1" applyAlignment="1" applyProtection="1">
      <alignment horizontal="justify" vertical="center" wrapText="1"/>
      <protection hidden="1"/>
    </xf>
    <xf numFmtId="3" fontId="8" fillId="0" borderId="0" xfId="4" applyNumberFormat="1" applyFont="1" applyBorder="1" applyAlignment="1" applyProtection="1">
      <alignment horizontal="right" vertical="center" wrapText="1"/>
      <protection hidden="1"/>
    </xf>
    <xf numFmtId="0" fontId="8" fillId="0" borderId="0" xfId="4" applyFont="1" applyBorder="1" applyAlignment="1" applyProtection="1">
      <alignment horizontal="right" vertical="center" wrapText="1"/>
      <protection hidden="1"/>
    </xf>
    <xf numFmtId="0" fontId="1" fillId="0" borderId="0" xfId="4" applyBorder="1" applyAlignment="1" applyProtection="1">
      <alignment vertical="center"/>
      <protection hidden="1"/>
    </xf>
    <xf numFmtId="0" fontId="1" fillId="0" borderId="5" xfId="4" applyFont="1" applyBorder="1" applyAlignment="1" applyProtection="1">
      <alignment vertical="center"/>
      <protection hidden="1"/>
    </xf>
    <xf numFmtId="0" fontId="10" fillId="0" borderId="8" xfId="4" applyFont="1" applyBorder="1" applyAlignment="1" applyProtection="1">
      <alignment horizontal="right" vertical="center" wrapText="1"/>
      <protection hidden="1"/>
    </xf>
    <xf numFmtId="0" fontId="10" fillId="0" borderId="3" xfId="4" applyFont="1" applyBorder="1" applyAlignment="1" applyProtection="1">
      <alignment horizontal="right" vertical="center" wrapText="1"/>
      <protection hidden="1"/>
    </xf>
    <xf numFmtId="0" fontId="8" fillId="0" borderId="3" xfId="4" applyFont="1" applyBorder="1" applyAlignment="1" applyProtection="1">
      <alignment horizontal="right" vertical="center" wrapText="1"/>
      <protection hidden="1"/>
    </xf>
    <xf numFmtId="0" fontId="8" fillId="0" borderId="7" xfId="4" applyFont="1" applyFill="1" applyBorder="1" applyAlignment="1" applyProtection="1">
      <alignment horizontal="right" vertical="center" wrapText="1"/>
      <protection hidden="1"/>
    </xf>
    <xf numFmtId="0" fontId="8" fillId="0" borderId="3" xfId="4" applyFont="1" applyFill="1" applyBorder="1" applyAlignment="1" applyProtection="1">
      <alignment horizontal="right" vertical="center" wrapText="1"/>
      <protection hidden="1"/>
    </xf>
    <xf numFmtId="38" fontId="8" fillId="0" borderId="0" xfId="8" applyFont="1" applyFill="1" applyBorder="1" applyAlignment="1" applyProtection="1">
      <alignment vertical="center"/>
      <protection hidden="1"/>
    </xf>
    <xf numFmtId="38" fontId="8" fillId="0" borderId="3" xfId="8" applyFont="1" applyFill="1" applyBorder="1" applyAlignment="1" applyProtection="1">
      <alignment vertical="center"/>
      <protection hidden="1"/>
    </xf>
    <xf numFmtId="38" fontId="8" fillId="0" borderId="7" xfId="8" applyFont="1" applyFill="1" applyBorder="1" applyAlignment="1" applyProtection="1">
      <alignment vertical="center"/>
      <protection hidden="1"/>
    </xf>
    <xf numFmtId="38" fontId="8" fillId="0" borderId="3" xfId="8" applyFont="1" applyFill="1" applyBorder="1" applyAlignment="1" applyProtection="1">
      <alignment horizontal="right" vertical="center" wrapText="1"/>
      <protection hidden="1"/>
    </xf>
    <xf numFmtId="0" fontId="10" fillId="0" borderId="7" xfId="4" applyFont="1" applyBorder="1" applyAlignment="1" applyProtection="1">
      <alignment horizontal="right" vertical="center" wrapText="1"/>
      <protection hidden="1"/>
    </xf>
    <xf numFmtId="0" fontId="8" fillId="0" borderId="7" xfId="4" applyFont="1" applyBorder="1" applyAlignment="1" applyProtection="1">
      <alignment horizontal="right" vertical="center" wrapText="1"/>
      <protection hidden="1"/>
    </xf>
    <xf numFmtId="0" fontId="8" fillId="0" borderId="3" xfId="4" applyFont="1" applyBorder="1" applyAlignment="1" applyProtection="1">
      <alignment vertical="center"/>
      <protection hidden="1"/>
    </xf>
    <xf numFmtId="0" fontId="8" fillId="0" borderId="6" xfId="4" applyFont="1" applyFill="1" applyBorder="1" applyAlignment="1" applyProtection="1">
      <alignment horizontal="right" vertical="center" wrapText="1"/>
      <protection hidden="1"/>
    </xf>
    <xf numFmtId="0" fontId="8" fillId="0" borderId="1" xfId="4" applyFont="1" applyFill="1" applyBorder="1" applyAlignment="1" applyProtection="1">
      <alignment horizontal="right" vertical="center" wrapText="1"/>
      <protection hidden="1"/>
    </xf>
    <xf numFmtId="38" fontId="8" fillId="0" borderId="5" xfId="8" applyFont="1" applyFill="1" applyBorder="1" applyAlignment="1" applyProtection="1">
      <alignment vertical="center"/>
      <protection hidden="1"/>
    </xf>
    <xf numFmtId="38" fontId="8" fillId="0" borderId="1" xfId="8" applyFont="1" applyFill="1" applyBorder="1" applyAlignment="1" applyProtection="1">
      <alignment vertical="center"/>
      <protection hidden="1"/>
    </xf>
    <xf numFmtId="38" fontId="8" fillId="0" borderId="6" xfId="8" applyFont="1" applyFill="1" applyBorder="1" applyAlignment="1" applyProtection="1">
      <alignment vertical="center"/>
      <protection hidden="1"/>
    </xf>
    <xf numFmtId="38" fontId="8" fillId="0" borderId="1" xfId="8" applyFont="1" applyFill="1" applyBorder="1" applyAlignment="1" applyProtection="1">
      <alignment horizontal="right" vertical="center" wrapText="1"/>
      <protection hidden="1"/>
    </xf>
    <xf numFmtId="0" fontId="8" fillId="0" borderId="1" xfId="4" applyFont="1" applyBorder="1" applyAlignment="1" applyProtection="1">
      <alignment vertical="center"/>
      <protection hidden="1"/>
    </xf>
    <xf numFmtId="0" fontId="1" fillId="0" borderId="0" xfId="4" applyAlignment="1" applyProtection="1">
      <alignment vertical="center"/>
      <protection hidden="1"/>
    </xf>
    <xf numFmtId="0" fontId="3" fillId="0" borderId="2" xfId="4" applyFont="1" applyBorder="1" applyAlignment="1" applyProtection="1">
      <alignment horizontal="right" vertical="center" wrapText="1"/>
      <protection hidden="1"/>
    </xf>
    <xf numFmtId="0" fontId="5" fillId="0" borderId="7" xfId="4" applyFont="1" applyBorder="1" applyAlignment="1" applyProtection="1">
      <alignment horizontal="right" vertical="center" wrapText="1"/>
      <protection hidden="1"/>
    </xf>
    <xf numFmtId="0" fontId="5" fillId="0" borderId="20" xfId="4" applyFont="1" applyBorder="1" applyAlignment="1" applyProtection="1">
      <alignment horizontal="right" vertical="center" wrapText="1"/>
      <protection hidden="1"/>
    </xf>
    <xf numFmtId="0" fontId="5" fillId="0" borderId="0" xfId="4" applyFont="1" applyBorder="1" applyAlignment="1" applyProtection="1">
      <alignment horizontal="right" vertical="center" wrapText="1"/>
      <protection hidden="1"/>
    </xf>
    <xf numFmtId="0" fontId="5" fillId="0" borderId="3" xfId="4" applyFont="1" applyBorder="1" applyAlignment="1" applyProtection="1">
      <alignment horizontal="right" vertical="center" wrapText="1"/>
      <protection hidden="1"/>
    </xf>
    <xf numFmtId="0" fontId="5" fillId="0" borderId="2" xfId="4" applyFont="1" applyBorder="1" applyAlignment="1" applyProtection="1">
      <alignment horizontal="center" vertical="center" wrapText="1"/>
      <protection hidden="1"/>
    </xf>
    <xf numFmtId="3" fontId="5" fillId="0" borderId="7" xfId="4" applyNumberFormat="1" applyFont="1" applyBorder="1" applyAlignment="1" applyProtection="1">
      <alignment horizontal="right" vertical="center" wrapText="1"/>
      <protection hidden="1"/>
    </xf>
    <xf numFmtId="3" fontId="5" fillId="0" borderId="20" xfId="4" applyNumberFormat="1" applyFont="1" applyBorder="1" applyAlignment="1" applyProtection="1">
      <alignment horizontal="right" vertical="center" wrapText="1"/>
      <protection hidden="1"/>
    </xf>
    <xf numFmtId="3" fontId="5" fillId="0" borderId="0" xfId="4" applyNumberFormat="1" applyFont="1" applyBorder="1" applyAlignment="1" applyProtection="1">
      <alignment horizontal="right" vertical="center" wrapText="1"/>
      <protection hidden="1"/>
    </xf>
    <xf numFmtId="3" fontId="5" fillId="0" borderId="3" xfId="4" applyNumberFormat="1" applyFont="1" applyBorder="1" applyAlignment="1" applyProtection="1">
      <alignment horizontal="right" vertical="center" wrapText="1"/>
      <protection hidden="1"/>
    </xf>
    <xf numFmtId="0" fontId="5" fillId="0" borderId="4" xfId="4" applyFont="1" applyBorder="1" applyAlignment="1" applyProtection="1">
      <alignment horizontal="center" vertical="center" wrapText="1"/>
      <protection hidden="1"/>
    </xf>
    <xf numFmtId="3" fontId="5" fillId="0" borderId="6" xfId="4" applyNumberFormat="1" applyFont="1" applyBorder="1" applyAlignment="1" applyProtection="1">
      <alignment horizontal="right" vertical="center" wrapText="1"/>
      <protection hidden="1"/>
    </xf>
    <xf numFmtId="3" fontId="5" fillId="0" borderId="21" xfId="4" applyNumberFormat="1" applyFont="1" applyBorder="1" applyAlignment="1" applyProtection="1">
      <alignment horizontal="right" vertical="center" wrapText="1"/>
      <protection hidden="1"/>
    </xf>
    <xf numFmtId="3" fontId="5" fillId="0" borderId="5" xfId="4" applyNumberFormat="1" applyFont="1" applyBorder="1" applyAlignment="1" applyProtection="1">
      <alignment horizontal="right" vertical="center" wrapText="1"/>
      <protection hidden="1"/>
    </xf>
    <xf numFmtId="3" fontId="5" fillId="0" borderId="1" xfId="4" applyNumberFormat="1" applyFont="1" applyBorder="1" applyAlignment="1" applyProtection="1">
      <alignment horizontal="right" vertical="center" wrapText="1"/>
      <protection hidden="1"/>
    </xf>
    <xf numFmtId="0" fontId="5" fillId="0" borderId="6" xfId="4" applyFont="1" applyBorder="1" applyAlignment="1" applyProtection="1">
      <alignment horizontal="right" vertical="center" wrapText="1"/>
      <protection hidden="1"/>
    </xf>
    <xf numFmtId="0" fontId="5" fillId="0" borderId="1" xfId="4" applyFont="1" applyBorder="1" applyAlignment="1" applyProtection="1">
      <alignment horizontal="right" vertical="center" wrapText="1"/>
      <protection hidden="1"/>
    </xf>
    <xf numFmtId="0" fontId="8" fillId="0" borderId="20" xfId="4" applyFont="1" applyBorder="1" applyAlignment="1" applyProtection="1">
      <alignment horizontal="right" vertical="center" wrapText="1"/>
      <protection hidden="1"/>
    </xf>
    <xf numFmtId="0" fontId="8" fillId="0" borderId="2" xfId="4" applyFont="1" applyFill="1" applyBorder="1" applyAlignment="1" applyProtection="1">
      <alignment horizontal="center" vertical="center" wrapText="1"/>
      <protection hidden="1"/>
    </xf>
    <xf numFmtId="38" fontId="8" fillId="0" borderId="7" xfId="8" applyFont="1" applyFill="1" applyBorder="1" applyAlignment="1" applyProtection="1">
      <alignment horizontal="right" vertical="center" wrapText="1"/>
      <protection hidden="1"/>
    </xf>
    <xf numFmtId="3" fontId="8" fillId="0" borderId="0" xfId="4" applyNumberFormat="1" applyFont="1" applyFill="1" applyBorder="1" applyAlignment="1" applyProtection="1">
      <alignment horizontal="right" vertical="center" wrapText="1"/>
      <protection hidden="1"/>
    </xf>
    <xf numFmtId="3" fontId="8" fillId="0" borderId="20" xfId="4" applyNumberFormat="1" applyFont="1" applyFill="1" applyBorder="1" applyAlignment="1" applyProtection="1">
      <alignment horizontal="right" vertical="center" wrapText="1"/>
      <protection hidden="1"/>
    </xf>
    <xf numFmtId="0" fontId="8" fillId="0" borderId="0" xfId="4" applyFont="1" applyFill="1" applyBorder="1" applyAlignment="1" applyProtection="1">
      <alignment horizontal="right" vertical="center" wrapText="1"/>
      <protection hidden="1"/>
    </xf>
    <xf numFmtId="0" fontId="8" fillId="2" borderId="0" xfId="4" applyFont="1" applyFill="1" applyBorder="1" applyAlignment="1" applyProtection="1">
      <alignment horizontal="right" vertical="center" wrapText="1"/>
      <protection hidden="1"/>
    </xf>
    <xf numFmtId="0" fontId="3" fillId="0" borderId="4" xfId="4" applyFont="1" applyBorder="1" applyAlignment="1" applyProtection="1">
      <alignment horizontal="center" vertical="center" wrapText="1"/>
      <protection hidden="1"/>
    </xf>
    <xf numFmtId="0" fontId="3" fillId="0" borderId="6" xfId="4" applyFont="1" applyBorder="1" applyAlignment="1" applyProtection="1">
      <alignment horizontal="right" vertical="center" wrapText="1"/>
      <protection hidden="1"/>
    </xf>
    <xf numFmtId="0" fontId="3" fillId="0" borderId="1" xfId="4" applyFont="1" applyBorder="1" applyAlignment="1" applyProtection="1">
      <alignment horizontal="right" vertical="center" wrapText="1"/>
      <protection hidden="1"/>
    </xf>
    <xf numFmtId="0" fontId="3" fillId="0" borderId="5" xfId="4" applyFont="1" applyBorder="1" applyAlignment="1" applyProtection="1">
      <alignment horizontal="right" vertical="center" wrapText="1"/>
      <protection hidden="1"/>
    </xf>
    <xf numFmtId="0" fontId="3" fillId="0" borderId="21" xfId="4" applyFont="1" applyBorder="1" applyAlignment="1" applyProtection="1">
      <alignment horizontal="right" vertical="center" wrapText="1"/>
      <protection hidden="1"/>
    </xf>
    <xf numFmtId="0" fontId="4" fillId="0" borderId="0" xfId="4" applyFont="1" applyAlignment="1" applyProtection="1">
      <alignment horizontal="justify" vertical="center"/>
      <protection hidden="1"/>
    </xf>
    <xf numFmtId="0" fontId="29" fillId="0" borderId="2" xfId="4" applyFont="1" applyFill="1" applyBorder="1" applyAlignment="1" applyProtection="1">
      <alignment horizontal="center" vertical="center" wrapText="1"/>
      <protection hidden="1"/>
    </xf>
    <xf numFmtId="3" fontId="30" fillId="0" borderId="0" xfId="4" applyNumberFormat="1" applyFont="1" applyFill="1" applyBorder="1" applyAlignment="1" applyProtection="1">
      <alignment horizontal="right" vertical="center" wrapText="1"/>
      <protection hidden="1"/>
    </xf>
    <xf numFmtId="3" fontId="30" fillId="0" borderId="3" xfId="4" applyNumberFormat="1" applyFont="1" applyFill="1" applyBorder="1" applyAlignment="1" applyProtection="1">
      <alignment horizontal="right" vertical="center" wrapText="1"/>
      <protection hidden="1"/>
    </xf>
    <xf numFmtId="3" fontId="30" fillId="0" borderId="7" xfId="4" applyNumberFormat="1" applyFont="1" applyFill="1" applyBorder="1" applyAlignment="1" applyProtection="1">
      <alignment horizontal="right" vertical="center" wrapText="1"/>
      <protection hidden="1"/>
    </xf>
    <xf numFmtId="3" fontId="8" fillId="0" borderId="7" xfId="4" applyNumberFormat="1" applyFont="1" applyFill="1" applyBorder="1" applyAlignment="1" applyProtection="1">
      <alignment horizontal="right" vertical="center" wrapText="1"/>
      <protection hidden="1"/>
    </xf>
    <xf numFmtId="0" fontId="7" fillId="0" borderId="0" xfId="4" applyFont="1" applyBorder="1" applyAlignment="1" applyProtection="1">
      <alignment horizontal="left" vertical="center"/>
      <protection hidden="1"/>
    </xf>
    <xf numFmtId="0" fontId="16" fillId="0" borderId="0" xfId="4" applyFont="1" applyAlignment="1" applyProtection="1">
      <alignment vertical="center"/>
      <protection hidden="1"/>
    </xf>
    <xf numFmtId="0" fontId="1" fillId="0" borderId="3" xfId="4" applyBorder="1" applyAlignment="1" applyProtection="1">
      <alignment vertical="center"/>
      <protection hidden="1"/>
    </xf>
    <xf numFmtId="179" fontId="8" fillId="0" borderId="0" xfId="4" applyNumberFormat="1" applyFont="1" applyFill="1" applyBorder="1" applyAlignment="1" applyProtection="1">
      <alignment horizontal="right" vertical="center" wrapText="1"/>
      <protection hidden="1"/>
    </xf>
    <xf numFmtId="0" fontId="1" fillId="0" borderId="1" xfId="4" applyBorder="1" applyAlignment="1" applyProtection="1">
      <alignment vertical="center"/>
      <protection hidden="1"/>
    </xf>
    <xf numFmtId="179" fontId="8" fillId="0" borderId="7" xfId="4" applyNumberFormat="1" applyFont="1" applyFill="1" applyBorder="1" applyAlignment="1" applyProtection="1">
      <alignment horizontal="right" vertical="center" wrapText="1"/>
      <protection hidden="1"/>
    </xf>
    <xf numFmtId="0" fontId="8" fillId="0" borderId="4" xfId="4" applyFont="1" applyBorder="1" applyAlignment="1" applyProtection="1">
      <alignment horizontal="center" vertical="center" wrapText="1"/>
      <protection hidden="1"/>
    </xf>
    <xf numFmtId="3" fontId="8" fillId="0" borderId="5" xfId="4" applyNumberFormat="1" applyFont="1" applyBorder="1" applyAlignment="1" applyProtection="1">
      <alignment horizontal="right" vertical="center" wrapText="1"/>
      <protection hidden="1"/>
    </xf>
    <xf numFmtId="3" fontId="8" fillId="0" borderId="1" xfId="4" applyNumberFormat="1" applyFont="1" applyBorder="1" applyAlignment="1" applyProtection="1">
      <alignment horizontal="right" vertical="center" wrapText="1"/>
      <protection hidden="1"/>
    </xf>
    <xf numFmtId="3" fontId="8" fillId="0" borderId="6" xfId="4" applyNumberFormat="1" applyFont="1" applyBorder="1" applyAlignment="1" applyProtection="1">
      <alignment horizontal="right" vertical="center" wrapText="1"/>
      <protection hidden="1"/>
    </xf>
    <xf numFmtId="0" fontId="8" fillId="0" borderId="6" xfId="4" applyFont="1" applyBorder="1" applyAlignment="1" applyProtection="1">
      <alignment horizontal="right" vertical="center" wrapText="1"/>
      <protection hidden="1"/>
    </xf>
    <xf numFmtId="0" fontId="8" fillId="0" borderId="1" xfId="4" applyFont="1" applyBorder="1" applyAlignment="1" applyProtection="1">
      <alignment horizontal="right" vertical="center" wrapText="1"/>
      <protection hidden="1"/>
    </xf>
    <xf numFmtId="0" fontId="1" fillId="0" borderId="1" xfId="4" applyBorder="1" applyAlignment="1" applyProtection="1">
      <alignment horizontal="right" vertical="center"/>
      <protection hidden="1"/>
    </xf>
    <xf numFmtId="0" fontId="8" fillId="0" borderId="0" xfId="4" applyFont="1" applyBorder="1" applyAlignment="1" applyProtection="1">
      <alignment horizontal="center" vertical="center" wrapText="1"/>
      <protection hidden="1"/>
    </xf>
    <xf numFmtId="0" fontId="1" fillId="0" borderId="0" xfId="4" applyBorder="1" applyAlignment="1" applyProtection="1">
      <alignment horizontal="righ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8" xfId="0" applyFont="1" applyBorder="1" applyAlignment="1" applyProtection="1">
      <alignment horizontal="center" vertical="center"/>
      <protection hidden="1"/>
    </xf>
    <xf numFmtId="0" fontId="5" fillId="0" borderId="19" xfId="0" applyFont="1" applyBorder="1" applyAlignment="1" applyProtection="1">
      <alignment horizontal="center" vertical="center"/>
      <protection hidden="1"/>
    </xf>
    <xf numFmtId="0" fontId="5" fillId="0" borderId="27" xfId="0" applyFont="1" applyBorder="1" applyAlignment="1" applyProtection="1">
      <alignment horizontal="center" vertical="center"/>
      <protection hidden="1"/>
    </xf>
    <xf numFmtId="0" fontId="5" fillId="0" borderId="17" xfId="0" applyFont="1" applyBorder="1" applyAlignment="1" applyProtection="1">
      <alignment horizontal="center" vertical="center"/>
      <protection hidden="1"/>
    </xf>
    <xf numFmtId="0" fontId="5" fillId="0" borderId="8" xfId="0" applyFont="1" applyBorder="1" applyAlignment="1" applyProtection="1">
      <alignment horizontal="center" vertical="center" wrapText="1"/>
      <protection hidden="1"/>
    </xf>
    <xf numFmtId="0" fontId="5" fillId="0" borderId="17" xfId="0" applyFont="1" applyBorder="1" applyAlignment="1" applyProtection="1">
      <alignment horizontal="center" vertical="center" wrapText="1"/>
      <protection hidden="1"/>
    </xf>
    <xf numFmtId="0" fontId="5" fillId="0" borderId="19" xfId="0" applyFont="1" applyBorder="1" applyAlignment="1" applyProtection="1">
      <alignment horizontal="center" vertical="center" wrapText="1"/>
      <protection hidden="1"/>
    </xf>
    <xf numFmtId="0" fontId="8" fillId="0" borderId="7" xfId="0" applyFont="1" applyBorder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horizontal="center" vertical="center"/>
      <protection hidden="1"/>
    </xf>
    <xf numFmtId="38" fontId="8" fillId="0" borderId="7" xfId="6" applyFont="1" applyFill="1" applyBorder="1" applyAlignment="1" applyProtection="1">
      <alignment horizontal="right" vertical="center"/>
      <protection hidden="1"/>
    </xf>
    <xf numFmtId="38" fontId="8" fillId="0" borderId="0" xfId="6" applyFont="1" applyFill="1" applyBorder="1" applyAlignment="1" applyProtection="1">
      <alignment horizontal="right" vertical="center"/>
      <protection hidden="1"/>
    </xf>
    <xf numFmtId="38" fontId="8" fillId="0" borderId="24" xfId="6" applyFont="1" applyFill="1" applyBorder="1" applyAlignment="1" applyProtection="1">
      <alignment horizontal="right" vertical="center"/>
      <protection hidden="1"/>
    </xf>
    <xf numFmtId="38" fontId="8" fillId="0" borderId="3" xfId="6" applyFont="1" applyFill="1" applyBorder="1" applyAlignment="1" applyProtection="1">
      <alignment horizontal="right" vertical="center"/>
      <protection hidden="1"/>
    </xf>
    <xf numFmtId="38" fontId="8" fillId="0" borderId="7" xfId="8" applyFont="1" applyBorder="1" applyAlignment="1" applyProtection="1">
      <alignment horizontal="right" vertical="center"/>
      <protection hidden="1"/>
    </xf>
    <xf numFmtId="0" fontId="8" fillId="0" borderId="4" xfId="0" applyFont="1" applyBorder="1" applyAlignment="1" applyProtection="1">
      <alignment horizontal="center" vertical="center" wrapText="1"/>
      <protection hidden="1"/>
    </xf>
    <xf numFmtId="38" fontId="8" fillId="0" borderId="6" xfId="8" applyFont="1" applyBorder="1" applyAlignment="1" applyProtection="1">
      <alignment horizontal="right" vertical="center"/>
      <protection hidden="1"/>
    </xf>
    <xf numFmtId="38" fontId="8" fillId="0" borderId="5" xfId="8" applyFont="1" applyBorder="1" applyAlignment="1" applyProtection="1">
      <alignment horizontal="right" vertical="center"/>
      <protection hidden="1"/>
    </xf>
    <xf numFmtId="38" fontId="8" fillId="0" borderId="25" xfId="8" applyFont="1" applyBorder="1" applyAlignment="1" applyProtection="1">
      <alignment horizontal="right" vertical="center"/>
      <protection hidden="1"/>
    </xf>
    <xf numFmtId="38" fontId="8" fillId="0" borderId="1" xfId="8" applyFont="1" applyBorder="1" applyAlignment="1" applyProtection="1">
      <alignment horizontal="right" vertical="center"/>
      <protection hidden="1"/>
    </xf>
    <xf numFmtId="0" fontId="0" fillId="0" borderId="1" xfId="0" applyFont="1" applyBorder="1" applyAlignment="1" applyProtection="1">
      <alignment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right" vertical="center"/>
      <protection hidden="1"/>
    </xf>
    <xf numFmtId="0" fontId="5" fillId="0" borderId="3" xfId="0" applyFont="1" applyBorder="1" applyAlignment="1" applyProtection="1">
      <alignment horizontal="right" vertical="center"/>
      <protection hidden="1"/>
    </xf>
    <xf numFmtId="0" fontId="5" fillId="0" borderId="7" xfId="0" applyFont="1" applyBorder="1" applyAlignment="1" applyProtection="1">
      <alignment horizontal="right" vertical="center" wrapText="1"/>
      <protection hidden="1"/>
    </xf>
    <xf numFmtId="0" fontId="5" fillId="0" borderId="3" xfId="0" applyFont="1" applyBorder="1" applyAlignment="1" applyProtection="1">
      <alignment horizontal="right" vertical="center" wrapText="1"/>
      <protection hidden="1"/>
    </xf>
    <xf numFmtId="0" fontId="5" fillId="0" borderId="7" xfId="0" applyFont="1" applyBorder="1" applyAlignment="1" applyProtection="1">
      <alignment horizontal="right" vertical="center"/>
      <protection hidden="1"/>
    </xf>
    <xf numFmtId="0" fontId="5" fillId="0" borderId="0" xfId="0" applyFont="1" applyBorder="1" applyAlignment="1" applyProtection="1">
      <alignment horizontal="right" vertical="center" wrapText="1"/>
      <protection hidden="1"/>
    </xf>
    <xf numFmtId="0" fontId="5" fillId="0" borderId="3" xfId="0" applyFont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7" fillId="0" borderId="0" xfId="3" applyFont="1" applyFill="1" applyBorder="1" applyAlignment="1" applyProtection="1">
      <alignment horizontal="left" vertical="center"/>
      <protection hidden="1"/>
    </xf>
    <xf numFmtId="0" fontId="8" fillId="0" borderId="0" xfId="0" applyFont="1" applyBorder="1" applyAlignment="1" applyProtection="1">
      <alignment horizontal="left" vertical="center" wrapText="1"/>
      <protection hidden="1"/>
    </xf>
    <xf numFmtId="0" fontId="0" fillId="0" borderId="0" xfId="0" applyBorder="1" applyAlignment="1" applyProtection="1">
      <alignment horizontal="left" vertical="center"/>
      <protection hidden="1"/>
    </xf>
    <xf numFmtId="0" fontId="8" fillId="0" borderId="20" xfId="0" applyFont="1" applyBorder="1" applyAlignment="1" applyProtection="1">
      <alignment horizontal="center" vertical="center"/>
      <protection hidden="1"/>
    </xf>
    <xf numFmtId="0" fontId="8" fillId="0" borderId="3" xfId="0" applyFont="1" applyBorder="1" applyAlignment="1" applyProtection="1">
      <alignment horizontal="center" vertical="center"/>
      <protection hidden="1"/>
    </xf>
    <xf numFmtId="38" fontId="8" fillId="0" borderId="7" xfId="6" applyFont="1" applyFill="1" applyBorder="1" applyAlignment="1" applyProtection="1">
      <alignment vertical="center"/>
      <protection hidden="1"/>
    </xf>
    <xf numFmtId="38" fontId="8" fillId="0" borderId="20" xfId="6" applyFont="1" applyFill="1" applyBorder="1" applyAlignment="1" applyProtection="1">
      <alignment vertical="center"/>
      <protection hidden="1"/>
    </xf>
    <xf numFmtId="38" fontId="8" fillId="0" borderId="0" xfId="6" applyFont="1" applyFill="1" applyBorder="1" applyAlignment="1" applyProtection="1">
      <alignment vertical="center"/>
      <protection hidden="1"/>
    </xf>
    <xf numFmtId="38" fontId="8" fillId="0" borderId="3" xfId="6" applyFont="1" applyFill="1" applyBorder="1" applyAlignment="1" applyProtection="1">
      <alignment vertical="center"/>
      <protection hidden="1"/>
    </xf>
    <xf numFmtId="0" fontId="8" fillId="0" borderId="7" xfId="0" applyFont="1" applyFill="1" applyBorder="1" applyAlignment="1" applyProtection="1">
      <alignment horizontal="center" vertical="center" wrapText="1"/>
      <protection hidden="1"/>
    </xf>
    <xf numFmtId="38" fontId="8" fillId="0" borderId="7" xfId="0" applyNumberFormat="1" applyFont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vertical="center"/>
      <protection hidden="1"/>
    </xf>
    <xf numFmtId="3" fontId="8" fillId="0" borderId="24" xfId="0" applyNumberFormat="1" applyFont="1" applyFill="1" applyBorder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26" fillId="0" borderId="4" xfId="0" applyFont="1" applyBorder="1" applyAlignment="1" applyProtection="1">
      <alignment horizontal="center" vertical="center"/>
      <protection hidden="1"/>
    </xf>
    <xf numFmtId="38" fontId="8" fillId="0" borderId="6" xfId="0" applyNumberFormat="1" applyFont="1" applyBorder="1" applyAlignment="1" applyProtection="1">
      <alignment vertical="center"/>
      <protection hidden="1"/>
    </xf>
    <xf numFmtId="0" fontId="8" fillId="0" borderId="21" xfId="0" applyFont="1" applyBorder="1" applyAlignment="1" applyProtection="1">
      <alignment vertical="center"/>
      <protection hidden="1"/>
    </xf>
    <xf numFmtId="0" fontId="8" fillId="0" borderId="5" xfId="0" applyFont="1" applyFill="1" applyBorder="1" applyAlignment="1" applyProtection="1">
      <alignment vertical="center"/>
      <protection hidden="1"/>
    </xf>
    <xf numFmtId="0" fontId="8" fillId="0" borderId="1" xfId="0" applyFont="1" applyFill="1" applyBorder="1" applyAlignment="1" applyProtection="1">
      <alignment vertical="center"/>
      <protection hidden="1"/>
    </xf>
    <xf numFmtId="0" fontId="5" fillId="0" borderId="9" xfId="0" applyFont="1" applyBorder="1" applyAlignment="1" applyProtection="1">
      <alignment horizontal="center" vertical="center" wrapText="1"/>
      <protection hidden="1"/>
    </xf>
    <xf numFmtId="0" fontId="5" fillId="0" borderId="2" xfId="0" applyFont="1" applyBorder="1" applyAlignment="1" applyProtection="1">
      <alignment horizontal="center" vertical="center" wrapText="1"/>
      <protection hidden="1"/>
    </xf>
    <xf numFmtId="0" fontId="5" fillId="0" borderId="7" xfId="0" applyFont="1" applyBorder="1" applyAlignment="1" applyProtection="1">
      <alignment horizontal="center" vertical="center" wrapText="1"/>
      <protection hidden="1"/>
    </xf>
    <xf numFmtId="0" fontId="5" fillId="0" borderId="20" xfId="0" applyFont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5" fillId="0" borderId="3" xfId="0" applyFont="1" applyBorder="1" applyAlignment="1" applyProtection="1">
      <alignment horizontal="center" vertical="center" wrapText="1"/>
      <protection hidden="1"/>
    </xf>
    <xf numFmtId="0" fontId="8" fillId="0" borderId="20" xfId="0" applyFont="1" applyFill="1" applyBorder="1" applyAlignment="1" applyProtection="1">
      <alignment horizontal="right" vertical="center" wrapText="1"/>
      <protection hidden="1"/>
    </xf>
    <xf numFmtId="0" fontId="8" fillId="0" borderId="0" xfId="0" applyFont="1" applyFill="1" applyBorder="1" applyAlignment="1" applyProtection="1">
      <alignment horizontal="right" vertical="center" wrapText="1"/>
      <protection hidden="1"/>
    </xf>
    <xf numFmtId="0" fontId="0" fillId="0" borderId="3" xfId="0" applyBorder="1" applyAlignment="1" applyProtection="1">
      <alignment vertical="center"/>
      <protection hidden="1"/>
    </xf>
    <xf numFmtId="0" fontId="34" fillId="0" borderId="20" xfId="0" applyFont="1" applyFill="1" applyBorder="1" applyAlignment="1" applyProtection="1">
      <alignment horizontal="right" vertical="center" wrapText="1"/>
      <protection hidden="1"/>
    </xf>
    <xf numFmtId="0" fontId="26" fillId="0" borderId="6" xfId="0" applyFont="1" applyBorder="1" applyAlignment="1" applyProtection="1">
      <alignment horizontal="right" vertical="center" wrapText="1"/>
      <protection hidden="1"/>
    </xf>
    <xf numFmtId="0" fontId="8" fillId="0" borderId="21" xfId="0" applyFont="1" applyBorder="1" applyAlignment="1" applyProtection="1">
      <alignment horizontal="right" vertical="center" wrapText="1"/>
      <protection hidden="1"/>
    </xf>
    <xf numFmtId="0" fontId="8" fillId="0" borderId="5" xfId="0" applyFont="1" applyFill="1" applyBorder="1" applyAlignment="1" applyProtection="1">
      <alignment horizontal="right" vertical="center" wrapText="1"/>
      <protection hidden="1"/>
    </xf>
    <xf numFmtId="0" fontId="8" fillId="0" borderId="1" xfId="0" applyFont="1" applyFill="1" applyBorder="1" applyAlignment="1" applyProtection="1">
      <alignment horizontal="right" vertical="center" wrapText="1"/>
      <protection hidden="1"/>
    </xf>
    <xf numFmtId="0" fontId="8" fillId="0" borderId="6" xfId="0" applyFont="1" applyFill="1" applyBorder="1" applyAlignment="1" applyProtection="1">
      <alignment horizontal="right" vertical="center" wrapText="1"/>
      <protection hidden="1"/>
    </xf>
    <xf numFmtId="0" fontId="0" fillId="0" borderId="1" xfId="0" applyBorder="1" applyAlignment="1" applyProtection="1">
      <alignment vertical="center"/>
      <protection hidden="1"/>
    </xf>
    <xf numFmtId="0" fontId="0" fillId="0" borderId="8" xfId="0" applyFill="1" applyBorder="1" applyAlignment="1" applyProtection="1">
      <alignment vertical="center"/>
      <protection hidden="1"/>
    </xf>
    <xf numFmtId="0" fontId="8" fillId="0" borderId="17" xfId="0" applyFont="1" applyFill="1" applyBorder="1" applyAlignment="1" applyProtection="1">
      <alignment horizontal="center" vertical="center" wrapText="1"/>
      <protection hidden="1"/>
    </xf>
    <xf numFmtId="0" fontId="0" fillId="0" borderId="6" xfId="0" applyFill="1" applyBorder="1" applyAlignment="1" applyProtection="1">
      <alignment vertical="center"/>
      <protection hidden="1"/>
    </xf>
    <xf numFmtId="0" fontId="8" fillId="0" borderId="1" xfId="0" applyFont="1" applyFill="1" applyBorder="1" applyAlignment="1" applyProtection="1">
      <alignment horizontal="center" vertical="center" wrapText="1"/>
      <protection hidden="1"/>
    </xf>
    <xf numFmtId="0" fontId="0" fillId="0" borderId="7" xfId="0" applyFill="1" applyBorder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3" xfId="0" applyFont="1" applyFill="1" applyBorder="1" applyAlignment="1" applyProtection="1">
      <alignment horizontal="center" vertical="center" wrapText="1"/>
      <protection hidden="1"/>
    </xf>
    <xf numFmtId="0" fontId="8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6" fillId="0" borderId="3" xfId="0" applyFont="1" applyFill="1" applyBorder="1" applyAlignment="1" applyProtection="1">
      <alignment horizontal="center" vertical="center" wrapText="1"/>
      <protection hidden="1"/>
    </xf>
    <xf numFmtId="0" fontId="6" fillId="0" borderId="7" xfId="0" applyFont="1" applyFill="1" applyBorder="1" applyAlignment="1" applyProtection="1">
      <alignment horizontal="center" vertical="center" wrapText="1"/>
      <protection hidden="1"/>
    </xf>
    <xf numFmtId="3" fontId="8" fillId="0" borderId="20" xfId="0" applyNumberFormat="1" applyFont="1" applyFill="1" applyBorder="1" applyAlignment="1" applyProtection="1">
      <alignment horizontal="right" vertical="center" wrapText="1"/>
      <protection hidden="1"/>
    </xf>
    <xf numFmtId="0" fontId="0" fillId="0" borderId="3" xfId="0" applyFill="1" applyBorder="1" applyAlignment="1" applyProtection="1">
      <alignment vertical="center"/>
      <protection hidden="1"/>
    </xf>
    <xf numFmtId="3" fontId="8" fillId="0" borderId="24" xfId="0" applyNumberFormat="1" applyFont="1" applyFill="1" applyBorder="1" applyAlignment="1" applyProtection="1">
      <alignment horizontal="right" vertical="center" wrapText="1"/>
      <protection hidden="1"/>
    </xf>
    <xf numFmtId="0" fontId="0" fillId="0" borderId="7" xfId="0" applyFont="1" applyFill="1" applyBorder="1" applyAlignment="1" applyProtection="1">
      <alignment vertical="center"/>
      <protection hidden="1"/>
    </xf>
    <xf numFmtId="0" fontId="27" fillId="0" borderId="3" xfId="0" applyFont="1" applyFill="1" applyBorder="1" applyAlignment="1" applyProtection="1">
      <alignment horizontal="center" vertical="center" wrapText="1"/>
      <protection hidden="1"/>
    </xf>
    <xf numFmtId="3" fontId="21" fillId="0" borderId="7" xfId="0" applyNumberFormat="1" applyFont="1" applyFill="1" applyBorder="1" applyAlignment="1" applyProtection="1">
      <alignment horizontal="right" vertical="center" wrapText="1"/>
      <protection hidden="1"/>
    </xf>
    <xf numFmtId="3" fontId="21" fillId="0" borderId="20" xfId="0" applyNumberFormat="1" applyFont="1" applyFill="1" applyBorder="1" applyAlignment="1" applyProtection="1">
      <alignment horizontal="right" vertical="center" wrapText="1"/>
      <protection hidden="1"/>
    </xf>
    <xf numFmtId="3" fontId="21" fillId="0" borderId="24" xfId="0" applyNumberFormat="1" applyFont="1" applyFill="1" applyBorder="1" applyAlignment="1" applyProtection="1">
      <alignment horizontal="right" vertical="center" wrapText="1"/>
      <protection hidden="1"/>
    </xf>
    <xf numFmtId="3" fontId="21" fillId="0" borderId="0" xfId="0" applyNumberFormat="1" applyFont="1" applyFill="1" applyBorder="1" applyAlignment="1" applyProtection="1">
      <alignment horizontal="right" vertical="center" wrapText="1"/>
      <protection hidden="1"/>
    </xf>
    <xf numFmtId="3" fontId="21" fillId="0" borderId="3" xfId="0" applyNumberFormat="1" applyFont="1" applyFill="1" applyBorder="1" applyAlignment="1" applyProtection="1">
      <alignment horizontal="right" vertical="center" wrapText="1"/>
      <protection hidden="1"/>
    </xf>
    <xf numFmtId="0" fontId="8" fillId="0" borderId="0" xfId="0" applyFont="1" applyFill="1" applyBorder="1" applyAlignment="1" applyProtection="1">
      <alignment horizontal="distributed" vertical="center" wrapText="1"/>
      <protection hidden="1"/>
    </xf>
    <xf numFmtId="0" fontId="6" fillId="0" borderId="3" xfId="0" applyFont="1" applyFill="1" applyBorder="1" applyAlignment="1" applyProtection="1">
      <alignment horizontal="justify" vertical="center" wrapText="1"/>
      <protection hidden="1"/>
    </xf>
    <xf numFmtId="0" fontId="21" fillId="0" borderId="20" xfId="0" applyFont="1" applyFill="1" applyBorder="1" applyAlignment="1" applyProtection="1">
      <alignment horizontal="right" vertical="center" wrapText="1"/>
      <protection hidden="1"/>
    </xf>
    <xf numFmtId="0" fontId="6" fillId="0" borderId="0" xfId="0" applyFont="1" applyFill="1" applyBorder="1" applyAlignment="1" applyProtection="1">
      <alignment horizontal="distributed" vertical="center" wrapText="1"/>
      <protection hidden="1"/>
    </xf>
    <xf numFmtId="0" fontId="19" fillId="0" borderId="0" xfId="0" applyFont="1" applyFill="1" applyBorder="1" applyAlignment="1" applyProtection="1">
      <alignment horizontal="right" vertical="center" wrapText="1" shrinkToFit="1"/>
      <protection hidden="1"/>
    </xf>
    <xf numFmtId="0" fontId="8" fillId="0" borderId="5" xfId="0" applyFont="1" applyFill="1" applyBorder="1" applyAlignment="1" applyProtection="1">
      <alignment horizontal="distributed" vertical="center" wrapText="1"/>
      <protection hidden="1"/>
    </xf>
    <xf numFmtId="0" fontId="6" fillId="0" borderId="1" xfId="0" applyFont="1" applyFill="1" applyBorder="1" applyAlignment="1" applyProtection="1">
      <alignment horizontal="justify" vertical="center" wrapText="1"/>
      <protection hidden="1"/>
    </xf>
    <xf numFmtId="3" fontId="8" fillId="0" borderId="6" xfId="0" applyNumberFormat="1" applyFont="1" applyFill="1" applyBorder="1" applyAlignment="1" applyProtection="1">
      <alignment horizontal="right" vertical="center" wrapText="1"/>
      <protection hidden="1"/>
    </xf>
    <xf numFmtId="0" fontId="21" fillId="0" borderId="21" xfId="0" applyFont="1" applyFill="1" applyBorder="1" applyAlignment="1" applyProtection="1">
      <alignment horizontal="right" vertical="center" wrapText="1"/>
      <protection hidden="1"/>
    </xf>
    <xf numFmtId="176" fontId="8" fillId="0" borderId="5" xfId="0" applyNumberFormat="1" applyFont="1" applyFill="1" applyBorder="1" applyAlignment="1" applyProtection="1">
      <alignment horizontal="right" vertical="center" wrapText="1"/>
      <protection hidden="1"/>
    </xf>
    <xf numFmtId="3" fontId="8" fillId="0" borderId="5" xfId="0" applyNumberFormat="1" applyFont="1" applyFill="1" applyBorder="1" applyAlignment="1" applyProtection="1">
      <alignment horizontal="right" vertical="center" wrapText="1"/>
      <protection hidden="1"/>
    </xf>
    <xf numFmtId="0" fontId="0" fillId="0" borderId="1" xfId="0" applyFill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8" fillId="0" borderId="2" xfId="0" applyFont="1" applyBorder="1" applyAlignment="1" applyProtection="1">
      <alignment horizontal="center" vertical="center" wrapText="1"/>
      <protection hidden="1"/>
    </xf>
    <xf numFmtId="0" fontId="11" fillId="0" borderId="7" xfId="0" applyFont="1" applyBorder="1" applyAlignment="1" applyProtection="1">
      <alignment horizontal="center" vertical="center" wrapText="1"/>
      <protection hidden="1"/>
    </xf>
    <xf numFmtId="0" fontId="11" fillId="0" borderId="0" xfId="0" applyFont="1" applyBorder="1" applyAlignment="1" applyProtection="1">
      <alignment horizontal="center" vertical="center" wrapText="1"/>
      <protection hidden="1"/>
    </xf>
    <xf numFmtId="0" fontId="11" fillId="0" borderId="20" xfId="0" applyFont="1" applyBorder="1" applyAlignment="1" applyProtection="1">
      <alignment horizontal="center" vertical="center" wrapText="1"/>
      <protection hidden="1"/>
    </xf>
    <xf numFmtId="0" fontId="11" fillId="0" borderId="3" xfId="0" applyFont="1" applyBorder="1" applyAlignment="1" applyProtection="1">
      <alignment horizontal="center" vertical="center" wrapText="1"/>
      <protection hidden="1"/>
    </xf>
    <xf numFmtId="0" fontId="6" fillId="0" borderId="2" xfId="0" applyFont="1" applyBorder="1" applyAlignment="1" applyProtection="1">
      <alignment horizontal="center" vertical="center" wrapText="1"/>
      <protection hidden="1"/>
    </xf>
    <xf numFmtId="38" fontId="8" fillId="0" borderId="7" xfId="14" applyFont="1" applyFill="1" applyBorder="1" applyAlignment="1" applyProtection="1">
      <alignment horizontal="right" vertical="center" wrapText="1"/>
      <protection hidden="1"/>
    </xf>
    <xf numFmtId="0" fontId="25" fillId="0" borderId="4" xfId="0" applyFont="1" applyBorder="1" applyAlignment="1" applyProtection="1">
      <alignment horizontal="center" vertical="center" wrapText="1"/>
      <protection hidden="1"/>
    </xf>
    <xf numFmtId="0" fontId="26" fillId="0" borderId="5" xfId="0" applyFont="1" applyBorder="1" applyAlignment="1" applyProtection="1">
      <alignment horizontal="right" vertical="center" wrapText="1"/>
      <protection hidden="1"/>
    </xf>
    <xf numFmtId="0" fontId="5" fillId="0" borderId="2" xfId="3" applyFont="1" applyBorder="1" applyAlignment="1" applyProtection="1">
      <alignment horizontal="center" vertical="center" wrapText="1"/>
      <protection hidden="1"/>
    </xf>
    <xf numFmtId="0" fontId="5" fillId="0" borderId="7" xfId="3" applyFont="1" applyFill="1" applyBorder="1" applyAlignment="1" applyProtection="1">
      <alignment horizontal="left" vertical="center" wrapText="1"/>
      <protection hidden="1"/>
    </xf>
    <xf numFmtId="0" fontId="5" fillId="0" borderId="2" xfId="3" applyFont="1" applyFill="1" applyBorder="1" applyAlignment="1" applyProtection="1">
      <alignment horizontal="center" vertical="center" wrapText="1"/>
      <protection hidden="1"/>
    </xf>
    <xf numFmtId="0" fontId="24" fillId="0" borderId="6" xfId="3" applyFont="1" applyBorder="1" applyAlignment="1" applyProtection="1">
      <alignment horizontal="left" vertical="center" wrapText="1"/>
      <protection hidden="1"/>
    </xf>
    <xf numFmtId="0" fontId="5" fillId="0" borderId="4" xfId="3" applyFont="1" applyBorder="1" applyAlignment="1" applyProtection="1">
      <alignment horizontal="center" vertical="center" wrapText="1"/>
      <protection hidden="1"/>
    </xf>
    <xf numFmtId="0" fontId="3" fillId="0" borderId="2" xfId="3" applyFont="1" applyBorder="1" applyAlignment="1" applyProtection="1">
      <alignment horizontal="center" vertical="center" wrapText="1"/>
      <protection hidden="1"/>
    </xf>
    <xf numFmtId="0" fontId="3" fillId="0" borderId="0" xfId="3" applyFont="1" applyBorder="1" applyAlignment="1" applyProtection="1">
      <alignment horizontal="right" vertical="center" wrapText="1"/>
      <protection hidden="1"/>
    </xf>
    <xf numFmtId="0" fontId="3" fillId="0" borderId="3" xfId="3" applyFont="1" applyBorder="1" applyAlignment="1" applyProtection="1">
      <alignment horizontal="right" vertical="center" wrapText="1"/>
      <protection hidden="1"/>
    </xf>
    <xf numFmtId="0" fontId="3" fillId="0" borderId="7" xfId="3" applyFont="1" applyBorder="1" applyAlignment="1" applyProtection="1">
      <alignment horizontal="right" vertical="center" wrapText="1"/>
      <protection hidden="1"/>
    </xf>
    <xf numFmtId="0" fontId="8" fillId="0" borderId="2" xfId="3" applyFont="1" applyBorder="1" applyAlignment="1" applyProtection="1">
      <alignment horizontal="center" vertical="center" wrapText="1"/>
      <protection hidden="1"/>
    </xf>
    <xf numFmtId="0" fontId="8" fillId="0" borderId="0" xfId="7" applyFont="1" applyBorder="1" applyAlignment="1" applyProtection="1">
      <alignment horizontal="right" vertical="center" wrapText="1"/>
      <protection hidden="1"/>
    </xf>
    <xf numFmtId="0" fontId="8" fillId="0" borderId="3" xfId="7" applyFont="1" applyBorder="1" applyAlignment="1" applyProtection="1">
      <alignment horizontal="right" vertical="center" wrapText="1"/>
      <protection hidden="1"/>
    </xf>
    <xf numFmtId="176" fontId="8" fillId="0" borderId="7" xfId="7" applyNumberFormat="1" applyFont="1" applyBorder="1" applyAlignment="1" applyProtection="1">
      <alignment horizontal="right" vertical="center" wrapText="1"/>
      <protection hidden="1"/>
    </xf>
    <xf numFmtId="3" fontId="8" fillId="0" borderId="3" xfId="7" applyNumberFormat="1" applyFont="1" applyBorder="1" applyAlignment="1" applyProtection="1">
      <alignment horizontal="right" vertical="center" wrapText="1"/>
      <protection hidden="1"/>
    </xf>
    <xf numFmtId="38" fontId="8" fillId="0" borderId="0" xfId="8" applyFont="1" applyBorder="1" applyAlignment="1" applyProtection="1">
      <alignment horizontal="right" vertical="center" wrapText="1"/>
      <protection hidden="1"/>
    </xf>
    <xf numFmtId="3" fontId="8" fillId="0" borderId="0" xfId="7" applyNumberFormat="1" applyFont="1" applyBorder="1" applyAlignment="1" applyProtection="1">
      <alignment horizontal="right" vertical="center" wrapText="1"/>
      <protection hidden="1"/>
    </xf>
    <xf numFmtId="0" fontId="1" fillId="0" borderId="4" xfId="3" applyFont="1" applyBorder="1" applyAlignment="1" applyProtection="1">
      <alignment vertical="center"/>
      <protection hidden="1"/>
    </xf>
    <xf numFmtId="0" fontId="1" fillId="0" borderId="6" xfId="3" applyFont="1" applyBorder="1" applyAlignment="1" applyProtection="1">
      <alignment vertical="center"/>
      <protection hidden="1"/>
    </xf>
    <xf numFmtId="0" fontId="1" fillId="0" borderId="1" xfId="3" applyFont="1" applyBorder="1" applyAlignment="1" applyProtection="1">
      <alignment vertical="center"/>
      <protection hidden="1"/>
    </xf>
    <xf numFmtId="0" fontId="7" fillId="0" borderId="0" xfId="3" applyFont="1" applyAlignment="1" applyProtection="1">
      <alignment vertical="center"/>
      <protection hidden="1"/>
    </xf>
    <xf numFmtId="0" fontId="3" fillId="0" borderId="3" xfId="3" applyFont="1" applyBorder="1" applyAlignment="1" applyProtection="1">
      <alignment horizontal="center" vertical="center" wrapText="1"/>
      <protection hidden="1"/>
    </xf>
    <xf numFmtId="0" fontId="22" fillId="0" borderId="0" xfId="3" applyFont="1" applyBorder="1" applyAlignment="1" applyProtection="1">
      <alignment horizontal="center" vertical="center" wrapText="1"/>
      <protection hidden="1"/>
    </xf>
    <xf numFmtId="0" fontId="22" fillId="0" borderId="3" xfId="3" applyFont="1" applyBorder="1" applyAlignment="1" applyProtection="1">
      <alignment horizontal="center" vertical="center" wrapText="1"/>
      <protection hidden="1"/>
    </xf>
    <xf numFmtId="0" fontId="3" fillId="0" borderId="0" xfId="3" applyFont="1" applyBorder="1" applyAlignment="1" applyProtection="1">
      <alignment horizontal="center" vertical="center" wrapText="1"/>
      <protection hidden="1"/>
    </xf>
    <xf numFmtId="0" fontId="3" fillId="0" borderId="7" xfId="3" applyFont="1" applyBorder="1" applyAlignment="1" applyProtection="1">
      <alignment horizontal="center" vertical="center" wrapText="1"/>
      <protection hidden="1"/>
    </xf>
    <xf numFmtId="0" fontId="8" fillId="0" borderId="3" xfId="3" applyFont="1" applyBorder="1" applyAlignment="1" applyProtection="1">
      <alignment horizontal="center" vertical="center" wrapText="1"/>
      <protection hidden="1"/>
    </xf>
    <xf numFmtId="176" fontId="21" fillId="0" borderId="0" xfId="3" applyNumberFormat="1" applyFont="1" applyFill="1" applyBorder="1" applyAlignment="1" applyProtection="1">
      <alignment horizontal="right" vertical="center" wrapText="1"/>
      <protection hidden="1"/>
    </xf>
    <xf numFmtId="3" fontId="21" fillId="0" borderId="3" xfId="3" applyNumberFormat="1" applyFont="1" applyFill="1" applyBorder="1" applyAlignment="1" applyProtection="1">
      <alignment horizontal="right" vertical="center" wrapText="1"/>
      <protection hidden="1"/>
    </xf>
    <xf numFmtId="0" fontId="8" fillId="0" borderId="0" xfId="3" applyFont="1" applyBorder="1" applyAlignment="1" applyProtection="1">
      <alignment horizontal="right" vertical="center" wrapText="1"/>
      <protection hidden="1"/>
    </xf>
    <xf numFmtId="0" fontId="8" fillId="0" borderId="3" xfId="3" applyFont="1" applyBorder="1" applyAlignment="1" applyProtection="1">
      <alignment horizontal="right" vertical="center" wrapText="1"/>
      <protection hidden="1"/>
    </xf>
    <xf numFmtId="0" fontId="8" fillId="0" borderId="7" xfId="3" applyFont="1" applyBorder="1" applyAlignment="1" applyProtection="1">
      <alignment horizontal="right" vertical="center" wrapText="1"/>
      <protection hidden="1"/>
    </xf>
    <xf numFmtId="3" fontId="8" fillId="0" borderId="7" xfId="7" applyNumberFormat="1" applyFont="1" applyFill="1" applyBorder="1" applyAlignment="1" applyProtection="1">
      <alignment horizontal="right" vertical="center" wrapText="1"/>
      <protection hidden="1"/>
    </xf>
    <xf numFmtId="3" fontId="8" fillId="0" borderId="3" xfId="7" applyNumberFormat="1" applyFont="1" applyFill="1" applyBorder="1" applyAlignment="1" applyProtection="1">
      <alignment horizontal="right" vertical="center" wrapText="1"/>
      <protection hidden="1"/>
    </xf>
    <xf numFmtId="3" fontId="8" fillId="0" borderId="0" xfId="7" applyNumberFormat="1" applyFont="1" applyFill="1" applyBorder="1" applyAlignment="1" applyProtection="1">
      <alignment horizontal="right" vertical="center" wrapText="1"/>
      <protection hidden="1"/>
    </xf>
    <xf numFmtId="0" fontId="8" fillId="0" borderId="0" xfId="7" applyFont="1" applyFill="1" applyBorder="1" applyAlignment="1" applyProtection="1">
      <alignment horizontal="right" vertical="center" wrapText="1"/>
      <protection hidden="1"/>
    </xf>
    <xf numFmtId="0" fontId="8" fillId="0" borderId="3" xfId="7" applyFont="1" applyFill="1" applyBorder="1" applyAlignment="1" applyProtection="1">
      <alignment horizontal="right" vertical="center" wrapText="1"/>
      <protection hidden="1"/>
    </xf>
    <xf numFmtId="0" fontId="2" fillId="0" borderId="0" xfId="3" applyFont="1" applyBorder="1" applyAlignment="1" applyProtection="1">
      <alignment vertical="center"/>
      <protection hidden="1"/>
    </xf>
    <xf numFmtId="0" fontId="3" fillId="0" borderId="4" xfId="3" applyFont="1" applyBorder="1" applyAlignment="1" applyProtection="1">
      <alignment horizontal="right" vertical="center" wrapText="1"/>
      <protection hidden="1"/>
    </xf>
    <xf numFmtId="0" fontId="3" fillId="0" borderId="1" xfId="3" applyFont="1" applyBorder="1" applyAlignment="1" applyProtection="1">
      <alignment horizontal="center" vertical="center" wrapText="1"/>
      <protection hidden="1"/>
    </xf>
    <xf numFmtId="0" fontId="22" fillId="0" borderId="5" xfId="3" applyFont="1" applyBorder="1" applyAlignment="1" applyProtection="1">
      <alignment horizontal="right" vertical="center" wrapText="1"/>
      <protection hidden="1"/>
    </xf>
    <xf numFmtId="0" fontId="22" fillId="0" borderId="1" xfId="3" applyFont="1" applyBorder="1" applyAlignment="1" applyProtection="1">
      <alignment horizontal="right" vertical="center" wrapText="1"/>
      <protection hidden="1"/>
    </xf>
    <xf numFmtId="0" fontId="3" fillId="0" borderId="5" xfId="3" applyFont="1" applyBorder="1" applyAlignment="1" applyProtection="1">
      <alignment horizontal="right" vertical="center" wrapText="1"/>
      <protection hidden="1"/>
    </xf>
    <xf numFmtId="0" fontId="3" fillId="0" borderId="1" xfId="3" applyFont="1" applyBorder="1" applyAlignment="1" applyProtection="1">
      <alignment horizontal="right" vertical="center" wrapText="1"/>
      <protection hidden="1"/>
    </xf>
    <xf numFmtId="0" fontId="3" fillId="0" borderId="6" xfId="3" applyFont="1" applyBorder="1" applyAlignment="1" applyProtection="1">
      <alignment horizontal="right" vertical="center" wrapText="1"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1" fillId="0" borderId="0" xfId="0" applyFont="1" applyFill="1" applyBorder="1" applyAlignment="1" applyProtection="1">
      <alignment vertical="center"/>
      <protection hidden="1"/>
    </xf>
    <xf numFmtId="0" fontId="1" fillId="0" borderId="0" xfId="0" applyFont="1" applyFill="1" applyAlignment="1" applyProtection="1">
      <alignment vertical="center"/>
      <protection hidden="1"/>
    </xf>
    <xf numFmtId="0" fontId="20" fillId="0" borderId="0" xfId="0" applyFont="1" applyBorder="1" applyAlignment="1" applyProtection="1">
      <alignment horizontal="right" vertical="center" wrapText="1"/>
      <protection hidden="1"/>
    </xf>
    <xf numFmtId="0" fontId="13" fillId="0" borderId="7" xfId="0" applyFont="1" applyBorder="1" applyAlignment="1" applyProtection="1">
      <alignment horizontal="justify" vertical="top" wrapText="1"/>
      <protection hidden="1"/>
    </xf>
    <xf numFmtId="0" fontId="13" fillId="0" borderId="7" xfId="0" applyFont="1" applyBorder="1" applyAlignment="1" applyProtection="1">
      <alignment vertical="top"/>
      <protection hidden="1"/>
    </xf>
    <xf numFmtId="0" fontId="13" fillId="0" borderId="0" xfId="0" applyFont="1" applyBorder="1" applyAlignment="1" applyProtection="1">
      <alignment horizontal="right" vertical="top" wrapText="1"/>
      <protection hidden="1"/>
    </xf>
    <xf numFmtId="0" fontId="13" fillId="0" borderId="0" xfId="0" applyFont="1" applyBorder="1" applyAlignment="1" applyProtection="1">
      <alignment vertical="top"/>
      <protection hidden="1"/>
    </xf>
    <xf numFmtId="0" fontId="13" fillId="0" borderId="3" xfId="0" applyFont="1" applyBorder="1" applyAlignment="1" applyProtection="1">
      <alignment vertical="top"/>
      <protection hidden="1"/>
    </xf>
    <xf numFmtId="0" fontId="13" fillId="0" borderId="0" xfId="0" applyFont="1" applyAlignment="1" applyProtection="1">
      <alignment vertical="top"/>
      <protection hidden="1"/>
    </xf>
    <xf numFmtId="0" fontId="6" fillId="0" borderId="7" xfId="0" applyFont="1" applyFill="1" applyBorder="1" applyAlignment="1" applyProtection="1">
      <alignment horizontal="center" vertical="center" shrinkToFit="1"/>
      <protection hidden="1"/>
    </xf>
    <xf numFmtId="0" fontId="1" fillId="0" borderId="7" xfId="0" applyFont="1" applyBorder="1" applyAlignment="1" applyProtection="1">
      <alignment vertical="center"/>
      <protection hidden="1"/>
    </xf>
    <xf numFmtId="38" fontId="8" fillId="0" borderId="0" xfId="6" applyFont="1" applyFill="1" applyBorder="1" applyAlignment="1" applyProtection="1">
      <alignment horizontal="right" vertical="center" wrapText="1" shrinkToFit="1"/>
      <protection hidden="1"/>
    </xf>
    <xf numFmtId="38" fontId="19" fillId="0" borderId="0" xfId="6" applyFont="1" applyFill="1" applyBorder="1" applyAlignment="1" applyProtection="1">
      <alignment horizontal="right" vertical="center" wrapText="1" shrinkToFit="1"/>
      <protection hidden="1"/>
    </xf>
    <xf numFmtId="38" fontId="33" fillId="0" borderId="0" xfId="6" applyFont="1" applyFill="1" applyBorder="1" applyAlignment="1" applyProtection="1">
      <alignment horizontal="right" vertical="center" wrapText="1" shrinkToFit="1"/>
      <protection hidden="1"/>
    </xf>
    <xf numFmtId="38" fontId="8" fillId="0" borderId="0" xfId="14" applyFont="1" applyBorder="1" applyAlignment="1" applyProtection="1">
      <alignment horizontal="right" vertical="center" wrapText="1"/>
      <protection hidden="1"/>
    </xf>
    <xf numFmtId="38" fontId="19" fillId="0" borderId="0" xfId="14" applyFont="1" applyBorder="1" applyAlignment="1" applyProtection="1">
      <alignment horizontal="right" vertical="center" wrapText="1"/>
      <protection hidden="1"/>
    </xf>
    <xf numFmtId="0" fontId="10" fillId="0" borderId="6" xfId="0" applyFont="1" applyBorder="1" applyAlignment="1" applyProtection="1">
      <alignment horizontal="justify" vertical="center" wrapText="1"/>
      <protection hidden="1"/>
    </xf>
    <xf numFmtId="0" fontId="20" fillId="0" borderId="5" xfId="0" applyFont="1" applyBorder="1" applyAlignment="1" applyProtection="1">
      <alignment horizontal="right" vertical="center" wrapText="1"/>
      <protection hidden="1"/>
    </xf>
    <xf numFmtId="0" fontId="1" fillId="0" borderId="5" xfId="0" applyFont="1" applyBorder="1" applyAlignment="1" applyProtection="1">
      <alignment vertical="center"/>
      <protection hidden="1"/>
    </xf>
    <xf numFmtId="0" fontId="10" fillId="0" borderId="0" xfId="0" applyFont="1" applyBorder="1" applyAlignment="1" applyProtection="1">
      <alignment horizontal="justify" vertical="center" wrapText="1"/>
      <protection hidden="1"/>
    </xf>
    <xf numFmtId="0" fontId="0" fillId="0" borderId="5" xfId="0" applyFont="1" applyBorder="1" applyAlignment="1" applyProtection="1">
      <alignment vertical="center"/>
      <protection hidden="1"/>
    </xf>
    <xf numFmtId="0" fontId="13" fillId="0" borderId="2" xfId="0" applyFont="1" applyBorder="1" applyAlignment="1" applyProtection="1">
      <alignment horizontal="justify" vertical="top" wrapText="1"/>
      <protection hidden="1"/>
    </xf>
    <xf numFmtId="0" fontId="13" fillId="0" borderId="8" xfId="0" applyFont="1" applyBorder="1" applyAlignment="1" applyProtection="1">
      <alignment horizontal="justify" vertical="top" wrapText="1"/>
      <protection hidden="1"/>
    </xf>
    <xf numFmtId="0" fontId="13" fillId="0" borderId="19" xfId="0" applyFont="1" applyBorder="1" applyAlignment="1" applyProtection="1">
      <alignment horizontal="justify" vertical="top" wrapText="1"/>
      <protection hidden="1"/>
    </xf>
    <xf numFmtId="0" fontId="13" fillId="0" borderId="19" xfId="0" applyFont="1" applyBorder="1" applyAlignment="1" applyProtection="1">
      <alignment horizontal="right" vertical="top"/>
      <protection hidden="1"/>
    </xf>
    <xf numFmtId="0" fontId="13" fillId="0" borderId="20" xfId="0" applyFont="1" applyBorder="1" applyAlignment="1" applyProtection="1">
      <alignment vertical="top"/>
      <protection hidden="1"/>
    </xf>
    <xf numFmtId="0" fontId="13" fillId="0" borderId="3" xfId="0" applyFont="1" applyBorder="1" applyAlignment="1" applyProtection="1">
      <alignment horizontal="right" vertical="top" wrapText="1"/>
      <protection hidden="1"/>
    </xf>
    <xf numFmtId="0" fontId="13" fillId="0" borderId="17" xfId="0" applyFont="1" applyBorder="1" applyAlignment="1" applyProtection="1">
      <alignment horizontal="right" vertical="top" wrapText="1"/>
      <protection hidden="1"/>
    </xf>
    <xf numFmtId="0" fontId="13" fillId="0" borderId="3" xfId="0" applyFont="1" applyFill="1" applyBorder="1" applyAlignment="1" applyProtection="1">
      <alignment horizontal="right" vertical="top" wrapText="1"/>
      <protection hidden="1"/>
    </xf>
    <xf numFmtId="0" fontId="6" fillId="0" borderId="2" xfId="0" applyFont="1" applyFill="1" applyBorder="1" applyAlignment="1" applyProtection="1">
      <alignment horizontal="center" vertical="center" shrinkToFit="1"/>
      <protection hidden="1"/>
    </xf>
    <xf numFmtId="0" fontId="6" fillId="0" borderId="20" xfId="0" applyFont="1" applyBorder="1" applyAlignment="1" applyProtection="1">
      <alignment vertical="center"/>
      <protection hidden="1"/>
    </xf>
    <xf numFmtId="38" fontId="6" fillId="0" borderId="0" xfId="6" applyFont="1" applyFill="1" applyBorder="1" applyAlignment="1" applyProtection="1">
      <alignment horizontal="right" vertical="center" wrapText="1" shrinkToFit="1"/>
      <protection hidden="1"/>
    </xf>
    <xf numFmtId="38" fontId="6" fillId="0" borderId="3" xfId="6" applyFont="1" applyFill="1" applyBorder="1" applyAlignment="1" applyProtection="1">
      <alignment horizontal="right" vertical="center" wrapText="1" shrinkToFit="1"/>
      <protection hidden="1"/>
    </xf>
    <xf numFmtId="38" fontId="6" fillId="0" borderId="0" xfId="6" applyFont="1" applyFill="1" applyBorder="1" applyAlignment="1" applyProtection="1">
      <alignment horizontal="right" vertical="center" shrinkToFit="1"/>
      <protection hidden="1"/>
    </xf>
    <xf numFmtId="38" fontId="6" fillId="0" borderId="7" xfId="6" applyFont="1" applyFill="1" applyBorder="1" applyAlignment="1" applyProtection="1">
      <alignment horizontal="right" vertical="center" wrapText="1" shrinkToFit="1"/>
      <protection hidden="1"/>
    </xf>
    <xf numFmtId="38" fontId="6" fillId="0" borderId="3" xfId="6" applyFont="1" applyFill="1" applyBorder="1" applyAlignment="1" applyProtection="1">
      <alignment horizontal="right" vertical="center" wrapText="1"/>
      <protection hidden="1"/>
    </xf>
    <xf numFmtId="38" fontId="6" fillId="0" borderId="0" xfId="14" applyFont="1" applyBorder="1" applyAlignment="1" applyProtection="1">
      <alignment horizontal="right" vertical="center" wrapText="1"/>
      <protection hidden="1"/>
    </xf>
    <xf numFmtId="38" fontId="6" fillId="0" borderId="3" xfId="14" applyFont="1" applyBorder="1" applyAlignment="1" applyProtection="1">
      <alignment horizontal="right" vertical="center" wrapText="1"/>
      <protection hidden="1"/>
    </xf>
    <xf numFmtId="38" fontId="6" fillId="0" borderId="7" xfId="14" applyFont="1" applyBorder="1" applyAlignment="1" applyProtection="1">
      <alignment horizontal="right" vertical="center" wrapText="1"/>
      <protection hidden="1"/>
    </xf>
    <xf numFmtId="38" fontId="6" fillId="0" borderId="3" xfId="14" applyFont="1" applyFill="1" applyBorder="1" applyAlignment="1" applyProtection="1">
      <alignment horizontal="right" vertical="center" wrapText="1"/>
      <protection hidden="1"/>
    </xf>
    <xf numFmtId="38" fontId="6" fillId="0" borderId="7" xfId="14" applyFont="1" applyFill="1" applyBorder="1" applyAlignment="1" applyProtection="1">
      <alignment horizontal="right" vertical="center" wrapText="1" shrinkToFit="1"/>
      <protection hidden="1"/>
    </xf>
    <xf numFmtId="38" fontId="6" fillId="0" borderId="3" xfId="14" applyFont="1" applyFill="1" applyBorder="1" applyAlignment="1" applyProtection="1">
      <alignment horizontal="right" vertical="center" wrapText="1" shrinkToFit="1"/>
      <protection hidden="1"/>
    </xf>
    <xf numFmtId="38" fontId="6" fillId="0" borderId="0" xfId="14" applyFont="1" applyFill="1" applyBorder="1" applyAlignment="1" applyProtection="1">
      <alignment horizontal="right" vertical="center" wrapText="1" shrinkToFit="1"/>
      <protection hidden="1"/>
    </xf>
    <xf numFmtId="0" fontId="10" fillId="0" borderId="2" xfId="0" applyFont="1" applyBorder="1" applyAlignment="1" applyProtection="1">
      <alignment horizontal="justify" vertical="center" wrapText="1"/>
      <protection hidden="1"/>
    </xf>
    <xf numFmtId="0" fontId="10" fillId="0" borderId="5" xfId="0" applyFont="1" applyBorder="1" applyAlignment="1" applyProtection="1">
      <alignment horizontal="justify" vertical="center" wrapText="1"/>
      <protection hidden="1"/>
    </xf>
    <xf numFmtId="0" fontId="6" fillId="0" borderId="5" xfId="0" applyFont="1" applyBorder="1" applyAlignment="1" applyProtection="1">
      <alignment vertical="center"/>
      <protection hidden="1"/>
    </xf>
    <xf numFmtId="0" fontId="6" fillId="0" borderId="21" xfId="0" applyFont="1" applyBorder="1" applyAlignment="1" applyProtection="1">
      <alignment vertical="center"/>
      <protection hidden="1"/>
    </xf>
    <xf numFmtId="0" fontId="31" fillId="0" borderId="5" xfId="0" applyFont="1" applyBorder="1" applyAlignment="1" applyProtection="1">
      <alignment horizontal="right" vertical="center" wrapText="1"/>
      <protection hidden="1"/>
    </xf>
    <xf numFmtId="0" fontId="31" fillId="0" borderId="1" xfId="0" applyFont="1" applyBorder="1" applyAlignment="1" applyProtection="1">
      <alignment horizontal="right" vertical="center" wrapText="1"/>
      <protection hidden="1"/>
    </xf>
    <xf numFmtId="0" fontId="31" fillId="0" borderId="6" xfId="0" applyFont="1" applyBorder="1" applyAlignment="1" applyProtection="1">
      <alignment horizontal="right" vertical="center" wrapText="1"/>
      <protection hidden="1"/>
    </xf>
    <xf numFmtId="0" fontId="31" fillId="0" borderId="6" xfId="0" applyFont="1" applyFill="1" applyBorder="1" applyAlignment="1" applyProtection="1">
      <alignment horizontal="right" vertical="center" wrapText="1"/>
      <protection hidden="1"/>
    </xf>
    <xf numFmtId="0" fontId="31" fillId="0" borderId="1" xfId="0" applyFont="1" applyFill="1" applyBorder="1" applyAlignment="1" applyProtection="1">
      <alignment horizontal="right" vertical="center" wrapText="1"/>
      <protection hidden="1"/>
    </xf>
    <xf numFmtId="0" fontId="31" fillId="0" borderId="5" xfId="0" applyFont="1" applyFill="1" applyBorder="1" applyAlignment="1" applyProtection="1">
      <alignment horizontal="right" vertical="center" wrapText="1"/>
      <protection hidden="1"/>
    </xf>
    <xf numFmtId="0" fontId="13" fillId="0" borderId="8" xfId="0" applyFont="1" applyBorder="1" applyAlignment="1" applyProtection="1">
      <alignment horizontal="right" vertical="top" wrapText="1"/>
      <protection hidden="1"/>
    </xf>
    <xf numFmtId="0" fontId="13" fillId="0" borderId="0" xfId="0" applyFont="1" applyFill="1" applyBorder="1" applyAlignment="1" applyProtection="1">
      <alignment horizontal="right" vertical="top" wrapText="1"/>
      <protection hidden="1"/>
    </xf>
    <xf numFmtId="0" fontId="13" fillId="0" borderId="7" xfId="0" applyFont="1" applyBorder="1" applyAlignment="1" applyProtection="1">
      <alignment horizontal="right" vertical="top" wrapText="1"/>
      <protection hidden="1"/>
    </xf>
    <xf numFmtId="0" fontId="6" fillId="0" borderId="0" xfId="0" applyFont="1" applyFill="1" applyBorder="1" applyAlignment="1" applyProtection="1">
      <alignment horizontal="right" vertical="center" shrinkToFit="1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6" fillId="0" borderId="3" xfId="0" applyFont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horizontal="right" vertical="center" wrapText="1" shrinkToFit="1"/>
      <protection hidden="1"/>
    </xf>
    <xf numFmtId="38" fontId="8" fillId="0" borderId="3" xfId="14" applyFont="1" applyFill="1" applyBorder="1" applyAlignment="1" applyProtection="1">
      <alignment horizontal="right" vertical="center" wrapText="1" shrinkToFit="1"/>
      <protection hidden="1"/>
    </xf>
    <xf numFmtId="0" fontId="8" fillId="0" borderId="3" xfId="0" applyFont="1" applyBorder="1" applyAlignment="1" applyProtection="1">
      <alignment vertical="center"/>
      <protection hidden="1"/>
    </xf>
    <xf numFmtId="0" fontId="10" fillId="0" borderId="4" xfId="0" applyFont="1" applyBorder="1" applyAlignment="1" applyProtection="1">
      <alignment horizontal="justify" vertical="center" wrapText="1"/>
      <protection hidden="1"/>
    </xf>
    <xf numFmtId="178" fontId="10" fillId="0" borderId="6" xfId="0" applyNumberFormat="1" applyFont="1" applyFill="1" applyBorder="1" applyAlignment="1" applyProtection="1">
      <alignment horizontal="right" vertical="center" wrapText="1"/>
      <protection hidden="1"/>
    </xf>
    <xf numFmtId="178" fontId="10" fillId="0" borderId="1" xfId="0" applyNumberFormat="1" applyFont="1" applyFill="1" applyBorder="1" applyAlignment="1" applyProtection="1">
      <alignment horizontal="right" vertical="center" wrapText="1"/>
      <protection hidden="1"/>
    </xf>
    <xf numFmtId="178" fontId="10" fillId="0" borderId="5" xfId="0" applyNumberFormat="1" applyFont="1" applyFill="1" applyBorder="1" applyAlignment="1" applyProtection="1">
      <alignment horizontal="right" vertical="center" wrapText="1"/>
      <protection hidden="1"/>
    </xf>
    <xf numFmtId="0" fontId="10" fillId="0" borderId="1" xfId="0" applyFont="1" applyFill="1" applyBorder="1" applyAlignment="1" applyProtection="1">
      <alignment horizontal="right" vertical="center" wrapText="1"/>
      <protection hidden="1"/>
    </xf>
    <xf numFmtId="0" fontId="10" fillId="0" borderId="5" xfId="0" applyFont="1" applyFill="1" applyBorder="1" applyAlignment="1" applyProtection="1">
      <alignment horizontal="right" vertical="center" wrapText="1"/>
      <protection hidden="1"/>
    </xf>
    <xf numFmtId="0" fontId="20" fillId="0" borderId="1" xfId="0" applyFont="1" applyFill="1" applyBorder="1" applyAlignment="1" applyProtection="1">
      <alignment horizontal="right" vertical="center" wrapText="1"/>
      <protection hidden="1"/>
    </xf>
    <xf numFmtId="0" fontId="20" fillId="0" borderId="5" xfId="0" applyFont="1" applyFill="1" applyBorder="1" applyAlignment="1" applyProtection="1">
      <alignment horizontal="right" vertical="center" wrapText="1"/>
      <protection hidden="1"/>
    </xf>
    <xf numFmtId="0" fontId="20" fillId="0" borderId="1" xfId="0" applyFont="1" applyBorder="1" applyAlignment="1" applyProtection="1">
      <alignment horizontal="right" vertical="center" wrapText="1"/>
      <protection hidden="1"/>
    </xf>
    <xf numFmtId="0" fontId="20" fillId="0" borderId="6" xfId="0" applyFont="1" applyBorder="1" applyAlignment="1" applyProtection="1">
      <alignment horizontal="right" vertical="center" wrapText="1"/>
      <protection hidden="1"/>
    </xf>
    <xf numFmtId="0" fontId="8" fillId="0" borderId="1" xfId="0" applyFont="1" applyBorder="1" applyAlignment="1" applyProtection="1">
      <alignment vertical="center"/>
      <protection hidden="1"/>
    </xf>
    <xf numFmtId="0" fontId="42" fillId="0" borderId="0" xfId="0" applyFont="1" applyBorder="1" applyAlignment="1" applyProtection="1">
      <alignment vertical="center"/>
      <protection hidden="1"/>
    </xf>
    <xf numFmtId="0" fontId="43" fillId="0" borderId="0" xfId="0" applyFont="1" applyBorder="1" applyAlignment="1" applyProtection="1">
      <alignment horizontal="right" vertical="center" wrapText="1"/>
      <protection hidden="1"/>
    </xf>
    <xf numFmtId="0" fontId="41" fillId="0" borderId="0" xfId="0" applyFont="1" applyBorder="1" applyAlignment="1" applyProtection="1">
      <alignment vertical="center"/>
      <protection hidden="1"/>
    </xf>
    <xf numFmtId="0" fontId="6" fillId="0" borderId="0" xfId="5" applyFont="1" applyFill="1" applyBorder="1" applyAlignment="1" applyProtection="1">
      <alignment horizontal="right" vertical="center" wrapText="1"/>
      <protection hidden="1"/>
    </xf>
    <xf numFmtId="0" fontId="4" fillId="0" borderId="0" xfId="5" applyFont="1" applyFill="1" applyAlignment="1" applyProtection="1">
      <alignment horizontal="left" vertical="center"/>
      <protection hidden="1"/>
    </xf>
    <xf numFmtId="0" fontId="1" fillId="0" borderId="5" xfId="5" applyFont="1" applyFill="1" applyBorder="1" applyAlignment="1" applyProtection="1">
      <alignment horizontal="left" vertical="center"/>
      <protection hidden="1"/>
    </xf>
    <xf numFmtId="0" fontId="6" fillId="0" borderId="8" xfId="5" applyFont="1" applyFill="1" applyBorder="1" applyAlignment="1" applyProtection="1">
      <alignment horizontal="center" vertical="center" wrapText="1"/>
      <protection hidden="1"/>
    </xf>
    <xf numFmtId="0" fontId="6" fillId="0" borderId="17" xfId="5" applyFont="1" applyFill="1" applyBorder="1" applyAlignment="1" applyProtection="1">
      <alignment horizontal="center" vertical="center" wrapText="1"/>
      <protection hidden="1"/>
    </xf>
    <xf numFmtId="0" fontId="6" fillId="0" borderId="6" xfId="5" applyFont="1" applyFill="1" applyBorder="1" applyAlignment="1" applyProtection="1">
      <alignment horizontal="center" vertical="center" wrapText="1"/>
      <protection hidden="1"/>
    </xf>
    <xf numFmtId="0" fontId="6" fillId="0" borderId="1" xfId="5" applyFont="1" applyFill="1" applyBorder="1" applyAlignment="1" applyProtection="1">
      <alignment horizontal="center" vertical="center" wrapText="1"/>
      <protection hidden="1"/>
    </xf>
    <xf numFmtId="0" fontId="6" fillId="0" borderId="10" xfId="5" applyFont="1" applyFill="1" applyBorder="1" applyAlignment="1" applyProtection="1">
      <alignment horizontal="center" vertical="center" wrapText="1"/>
      <protection hidden="1"/>
    </xf>
    <xf numFmtId="0" fontId="6" fillId="0" borderId="11" xfId="5" applyFont="1" applyFill="1" applyBorder="1" applyAlignment="1" applyProtection="1">
      <alignment horizontal="center" vertical="center" wrapText="1"/>
      <protection hidden="1"/>
    </xf>
    <xf numFmtId="0" fontId="6" fillId="0" borderId="12" xfId="5" applyFont="1" applyFill="1" applyBorder="1" applyAlignment="1" applyProtection="1">
      <alignment horizontal="center" vertical="center" wrapText="1"/>
      <protection hidden="1"/>
    </xf>
    <xf numFmtId="0" fontId="6" fillId="0" borderId="19" xfId="5" applyFont="1" applyFill="1" applyBorder="1" applyAlignment="1" applyProtection="1">
      <alignment horizontal="center" vertical="center" wrapText="1"/>
      <protection hidden="1"/>
    </xf>
    <xf numFmtId="0" fontId="6" fillId="0" borderId="5" xfId="5" applyFont="1" applyFill="1" applyBorder="1" applyAlignment="1" applyProtection="1">
      <alignment horizontal="center" vertical="center" wrapText="1"/>
      <protection hidden="1"/>
    </xf>
    <xf numFmtId="0" fontId="6" fillId="0" borderId="33" xfId="5" applyFont="1" applyFill="1" applyBorder="1" applyAlignment="1" applyProtection="1">
      <alignment horizontal="center" vertical="center" wrapText="1"/>
      <protection hidden="1"/>
    </xf>
    <xf numFmtId="0" fontId="6" fillId="0" borderId="34" xfId="5" applyFont="1" applyFill="1" applyBorder="1" applyAlignment="1" applyProtection="1">
      <alignment horizontal="center" vertical="center" wrapText="1"/>
      <protection hidden="1"/>
    </xf>
    <xf numFmtId="0" fontId="7" fillId="0" borderId="0" xfId="5" applyFont="1" applyAlignment="1" applyProtection="1">
      <alignment horizontal="left" vertical="center"/>
      <protection hidden="1"/>
    </xf>
    <xf numFmtId="0" fontId="7" fillId="0" borderId="0" xfId="5" applyFont="1" applyAlignment="1" applyProtection="1">
      <alignment vertical="center"/>
      <protection hidden="1"/>
    </xf>
    <xf numFmtId="0" fontId="7" fillId="0" borderId="19" xfId="5" applyFont="1" applyBorder="1" applyAlignment="1" applyProtection="1">
      <alignment horizontal="left" vertical="center"/>
      <protection hidden="1"/>
    </xf>
    <xf numFmtId="0" fontId="27" fillId="0" borderId="0" xfId="5" applyFont="1" applyFill="1" applyBorder="1" applyAlignment="1" applyProtection="1">
      <alignment horizontal="right" vertical="center" wrapText="1"/>
      <protection hidden="1"/>
    </xf>
    <xf numFmtId="0" fontId="27" fillId="0" borderId="14" xfId="5" applyFont="1" applyFill="1" applyBorder="1" applyAlignment="1" applyProtection="1">
      <alignment horizontal="right" vertical="center" wrapText="1"/>
      <protection hidden="1"/>
    </xf>
    <xf numFmtId="0" fontId="6" fillId="0" borderId="35" xfId="5" applyFont="1" applyFill="1" applyBorder="1" applyAlignment="1" applyProtection="1">
      <alignment horizontal="distributed" vertical="center" wrapText="1"/>
      <protection hidden="1"/>
    </xf>
    <xf numFmtId="0" fontId="6" fillId="0" borderId="0" xfId="5" applyFont="1" applyFill="1" applyBorder="1" applyAlignment="1" applyProtection="1">
      <alignment horizontal="distributed" vertical="center" wrapText="1"/>
      <protection hidden="1"/>
    </xf>
    <xf numFmtId="0" fontId="6" fillId="0" borderId="5" xfId="5" applyFont="1" applyFill="1" applyBorder="1" applyAlignment="1" applyProtection="1">
      <alignment horizontal="distributed" vertical="center" wrapText="1"/>
      <protection hidden="1"/>
    </xf>
    <xf numFmtId="0" fontId="6" fillId="0" borderId="19" xfId="5" applyFont="1" applyFill="1" applyBorder="1" applyAlignment="1" applyProtection="1">
      <alignment horizontal="distributed" vertical="center"/>
      <protection hidden="1"/>
    </xf>
    <xf numFmtId="0" fontId="6" fillId="0" borderId="0" xfId="5" applyFont="1" applyFill="1" applyBorder="1" applyAlignment="1" applyProtection="1">
      <alignment horizontal="distributed" vertical="center"/>
      <protection hidden="1"/>
    </xf>
    <xf numFmtId="0" fontId="6" fillId="0" borderId="5" xfId="5" applyFont="1" applyFill="1" applyBorder="1" applyAlignment="1" applyProtection="1">
      <alignment horizontal="distributed" vertical="center"/>
      <protection hidden="1"/>
    </xf>
    <xf numFmtId="0" fontId="6" fillId="0" borderId="19" xfId="5" applyFont="1" applyFill="1" applyBorder="1" applyAlignment="1" applyProtection="1">
      <alignment horizontal="distributed" vertical="center" wrapText="1"/>
      <protection hidden="1"/>
    </xf>
    <xf numFmtId="0" fontId="6" fillId="0" borderId="0" xfId="5" applyFont="1" applyFill="1" applyBorder="1" applyAlignment="1" applyProtection="1">
      <alignment horizontal="center" vertical="center" wrapText="1"/>
      <protection hidden="1"/>
    </xf>
    <xf numFmtId="0" fontId="6" fillId="0" borderId="8" xfId="0" applyFont="1" applyBorder="1" applyAlignment="1" applyProtection="1">
      <alignment horizontal="center" vertical="center" wrapText="1"/>
      <protection hidden="1"/>
    </xf>
    <xf numFmtId="0" fontId="6" fillId="0" borderId="17" xfId="0" applyFont="1" applyBorder="1" applyAlignment="1" applyProtection="1">
      <alignment horizontal="center" vertical="center" wrapText="1"/>
      <protection hidden="1"/>
    </xf>
    <xf numFmtId="0" fontId="6" fillId="0" borderId="6" xfId="0" applyFont="1" applyBorder="1" applyAlignment="1" applyProtection="1">
      <alignment horizontal="center" vertical="center" wrapText="1"/>
      <protection hidden="1"/>
    </xf>
    <xf numFmtId="0" fontId="6" fillId="0" borderId="1" xfId="0" applyFont="1" applyBorder="1" applyAlignment="1" applyProtection="1">
      <alignment horizontal="center" vertical="center" wrapText="1"/>
      <protection hidden="1"/>
    </xf>
    <xf numFmtId="3" fontId="6" fillId="0" borderId="10" xfId="0" applyNumberFormat="1" applyFont="1" applyFill="1" applyBorder="1" applyAlignment="1" applyProtection="1">
      <alignment horizontal="center" vertical="center" shrinkToFit="1"/>
      <protection hidden="1"/>
    </xf>
    <xf numFmtId="3" fontId="6" fillId="0" borderId="12" xfId="0" applyNumberFormat="1" applyFont="1" applyFill="1" applyBorder="1" applyAlignment="1" applyProtection="1">
      <alignment horizontal="center" vertical="center" shrinkToFit="1"/>
      <protection hidden="1"/>
    </xf>
    <xf numFmtId="3" fontId="6" fillId="0" borderId="10" xfId="0" applyNumberFormat="1" applyFont="1" applyBorder="1" applyAlignment="1" applyProtection="1">
      <alignment horizontal="center" vertical="center" shrinkToFit="1"/>
      <protection hidden="1"/>
    </xf>
    <xf numFmtId="3" fontId="6" fillId="0" borderId="12" xfId="0" applyNumberFormat="1" applyFont="1" applyBorder="1" applyAlignment="1" applyProtection="1">
      <alignment horizontal="center" vertical="center" shrinkToFit="1"/>
      <protection hidden="1"/>
    </xf>
    <xf numFmtId="0" fontId="8" fillId="0" borderId="16" xfId="0" applyFont="1" applyBorder="1" applyAlignment="1" applyProtection="1">
      <alignment horizontal="center" vertical="center" wrapText="1"/>
      <protection hidden="1"/>
    </xf>
    <xf numFmtId="0" fontId="8" fillId="0" borderId="4" xfId="0" applyFont="1" applyBorder="1" applyAlignment="1" applyProtection="1">
      <alignment horizontal="center" vertical="center" wrapText="1"/>
      <protection hidden="1"/>
    </xf>
    <xf numFmtId="0" fontId="6" fillId="0" borderId="10" xfId="0" applyFont="1" applyFill="1" applyBorder="1" applyAlignment="1" applyProtection="1">
      <alignment horizontal="center" vertical="center" wrapText="1"/>
      <protection hidden="1"/>
    </xf>
    <xf numFmtId="0" fontId="6" fillId="0" borderId="11" xfId="0" applyFont="1" applyFill="1" applyBorder="1" applyAlignment="1" applyProtection="1">
      <alignment horizontal="center" vertical="center" wrapText="1"/>
      <protection hidden="1"/>
    </xf>
    <xf numFmtId="0" fontId="6" fillId="0" borderId="12" xfId="0" applyFont="1" applyFill="1" applyBorder="1" applyAlignment="1" applyProtection="1">
      <alignment horizontal="center" vertical="center" wrapText="1"/>
      <protection hidden="1"/>
    </xf>
    <xf numFmtId="0" fontId="6" fillId="0" borderId="10" xfId="0" applyFont="1" applyBorder="1" applyAlignment="1" applyProtection="1">
      <alignment horizontal="center" vertical="center" wrapText="1"/>
      <protection hidden="1"/>
    </xf>
    <xf numFmtId="0" fontId="6" fillId="0" borderId="11" xfId="0" applyFont="1" applyBorder="1" applyAlignment="1" applyProtection="1">
      <alignment horizontal="center" vertical="center" wrapText="1"/>
      <protection hidden="1"/>
    </xf>
    <xf numFmtId="0" fontId="6" fillId="0" borderId="12" xfId="0" applyFont="1" applyBorder="1" applyAlignment="1" applyProtection="1">
      <alignment horizontal="center" vertical="center" wrapText="1"/>
      <protection hidden="1"/>
    </xf>
    <xf numFmtId="38" fontId="6" fillId="0" borderId="7" xfId="6" applyFont="1" applyFill="1" applyBorder="1" applyAlignment="1" applyProtection="1">
      <alignment horizontal="right" vertical="center" shrinkToFit="1"/>
      <protection hidden="1"/>
    </xf>
    <xf numFmtId="38" fontId="6" fillId="0" borderId="0" xfId="6" applyFont="1" applyFill="1" applyBorder="1" applyAlignment="1" applyProtection="1">
      <alignment horizontal="right" vertical="center" shrinkToFit="1"/>
      <protection hidden="1"/>
    </xf>
    <xf numFmtId="0" fontId="8" fillId="0" borderId="10" xfId="0" applyFont="1" applyBorder="1" applyAlignment="1" applyProtection="1">
      <alignment horizontal="center" vertical="center" wrapText="1"/>
      <protection hidden="1"/>
    </xf>
    <xf numFmtId="0" fontId="8" fillId="0" borderId="11" xfId="0" applyFont="1" applyBorder="1" applyAlignment="1" applyProtection="1">
      <alignment horizontal="center" vertical="center" wrapText="1"/>
      <protection hidden="1"/>
    </xf>
    <xf numFmtId="0" fontId="8" fillId="0" borderId="12" xfId="0" applyFont="1" applyBorder="1" applyAlignment="1" applyProtection="1">
      <alignment horizontal="center" vertical="center" wrapText="1"/>
      <protection hidden="1"/>
    </xf>
    <xf numFmtId="3" fontId="6" fillId="0" borderId="11" xfId="0" applyNumberFormat="1" applyFont="1" applyFill="1" applyBorder="1" applyAlignment="1" applyProtection="1">
      <alignment horizontal="center" vertical="center" shrinkToFit="1"/>
      <protection hidden="1"/>
    </xf>
    <xf numFmtId="3" fontId="6" fillId="0" borderId="7" xfId="0" applyNumberFormat="1" applyFont="1" applyFill="1" applyBorder="1" applyAlignment="1" applyProtection="1">
      <alignment horizontal="right" vertical="center" shrinkToFit="1"/>
      <protection hidden="1"/>
    </xf>
    <xf numFmtId="0" fontId="6" fillId="0" borderId="0" xfId="0" applyFont="1" applyFill="1" applyBorder="1" applyAlignment="1" applyProtection="1">
      <alignment horizontal="right" vertical="center" shrinkToFit="1"/>
      <protection hidden="1"/>
    </xf>
    <xf numFmtId="3" fontId="8" fillId="0" borderId="10" xfId="0" applyNumberFormat="1" applyFont="1" applyBorder="1" applyAlignment="1" applyProtection="1">
      <alignment horizontal="center" vertical="center" shrinkToFit="1"/>
      <protection hidden="1"/>
    </xf>
    <xf numFmtId="3" fontId="8" fillId="0" borderId="12" xfId="0" applyNumberFormat="1" applyFont="1" applyBorder="1" applyAlignment="1" applyProtection="1">
      <alignment horizontal="center" vertical="center" shrinkToFit="1"/>
      <protection hidden="1"/>
    </xf>
    <xf numFmtId="3" fontId="8" fillId="0" borderId="10" xfId="0" applyNumberFormat="1" applyFont="1" applyFill="1" applyBorder="1" applyAlignment="1" applyProtection="1">
      <alignment horizontal="center" vertical="center" shrinkToFit="1"/>
      <protection hidden="1"/>
    </xf>
    <xf numFmtId="3" fontId="8" fillId="0" borderId="12" xfId="0" applyNumberFormat="1" applyFont="1" applyFill="1" applyBorder="1" applyAlignment="1" applyProtection="1">
      <alignment horizontal="center" vertical="center" shrinkToFit="1"/>
      <protection hidden="1"/>
    </xf>
    <xf numFmtId="38" fontId="8" fillId="0" borderId="0" xfId="14" applyFont="1" applyBorder="1" applyAlignment="1" applyProtection="1">
      <alignment horizontal="center" vertical="center" wrapText="1"/>
      <protection hidden="1"/>
    </xf>
    <xf numFmtId="0" fontId="8" fillId="0" borderId="8" xfId="0" applyFont="1" applyBorder="1" applyAlignment="1" applyProtection="1">
      <alignment horizontal="center" vertical="center" wrapText="1"/>
      <protection hidden="1"/>
    </xf>
    <xf numFmtId="0" fontId="8" fillId="0" borderId="19" xfId="0" applyFont="1" applyBorder="1" applyAlignment="1" applyProtection="1">
      <alignment horizontal="center" vertical="center" wrapText="1"/>
      <protection hidden="1"/>
    </xf>
    <xf numFmtId="0" fontId="8" fillId="0" borderId="26" xfId="0" applyFont="1" applyBorder="1" applyAlignment="1" applyProtection="1">
      <alignment horizontal="center" vertical="center" wrapText="1"/>
      <protection hidden="1"/>
    </xf>
    <xf numFmtId="0" fontId="8" fillId="0" borderId="6" xfId="0" applyFont="1" applyBorder="1" applyAlignment="1" applyProtection="1">
      <alignment horizontal="center" vertical="center" wrapText="1"/>
      <protection hidden="1"/>
    </xf>
    <xf numFmtId="0" fontId="8" fillId="0" borderId="5" xfId="0" applyFont="1" applyBorder="1" applyAlignment="1" applyProtection="1">
      <alignment horizontal="center" vertical="center" wrapText="1"/>
      <protection hidden="1"/>
    </xf>
    <xf numFmtId="0" fontId="8" fillId="0" borderId="21" xfId="0" applyFont="1" applyBorder="1" applyAlignment="1" applyProtection="1">
      <alignment horizontal="center" vertical="center" wrapText="1"/>
      <protection hidden="1"/>
    </xf>
    <xf numFmtId="0" fontId="8" fillId="0" borderId="10" xfId="0" applyFont="1" applyFill="1" applyBorder="1" applyAlignment="1" applyProtection="1">
      <alignment horizontal="center" vertical="center" wrapText="1"/>
      <protection hidden="1"/>
    </xf>
    <xf numFmtId="0" fontId="8" fillId="0" borderId="11" xfId="0" applyFont="1" applyFill="1" applyBorder="1" applyAlignment="1" applyProtection="1">
      <alignment horizontal="center" vertical="center" wrapText="1"/>
      <protection hidden="1"/>
    </xf>
    <xf numFmtId="0" fontId="8" fillId="0" borderId="12" xfId="0" applyFont="1" applyFill="1" applyBorder="1" applyAlignment="1" applyProtection="1">
      <alignment horizontal="center" vertical="center" wrapText="1"/>
      <protection hidden="1"/>
    </xf>
    <xf numFmtId="3" fontId="8" fillId="0" borderId="11" xfId="0" applyNumberFormat="1" applyFont="1" applyBorder="1" applyAlignment="1" applyProtection="1">
      <alignment horizontal="center" vertical="center" shrinkToFit="1"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8" fillId="0" borderId="17" xfId="0" applyFont="1" applyBorder="1" applyAlignment="1" applyProtection="1">
      <alignment horizontal="center" vertical="center" wrapText="1"/>
      <protection hidden="1"/>
    </xf>
    <xf numFmtId="0" fontId="8" fillId="0" borderId="1" xfId="0" applyFont="1" applyBorder="1" applyAlignment="1" applyProtection="1">
      <alignment horizontal="center" vertical="center" wrapText="1"/>
      <protection hidden="1"/>
    </xf>
    <xf numFmtId="38" fontId="8" fillId="0" borderId="0" xfId="6" applyFont="1" applyFill="1" applyBorder="1" applyAlignment="1" applyProtection="1">
      <alignment horizontal="center" vertical="center" wrapText="1" shrinkToFit="1"/>
      <protection hidden="1"/>
    </xf>
    <xf numFmtId="0" fontId="7" fillId="0" borderId="19" xfId="3" applyFont="1" applyBorder="1" applyAlignment="1" applyProtection="1">
      <alignment horizontal="left" vertical="center"/>
      <protection hidden="1"/>
    </xf>
    <xf numFmtId="0" fontId="0" fillId="0" borderId="5" xfId="3" applyFont="1" applyBorder="1" applyAlignment="1" applyProtection="1">
      <alignment horizontal="left" vertical="center"/>
      <protection hidden="1"/>
    </xf>
    <xf numFmtId="0" fontId="1" fillId="0" borderId="5" xfId="3" applyFont="1" applyBorder="1" applyAlignment="1" applyProtection="1">
      <alignment horizontal="left" vertical="center"/>
      <protection hidden="1"/>
    </xf>
    <xf numFmtId="0" fontId="8" fillId="0" borderId="2" xfId="3" applyFont="1" applyBorder="1" applyAlignment="1" applyProtection="1">
      <alignment horizontal="center" vertical="center" wrapText="1"/>
      <protection hidden="1"/>
    </xf>
    <xf numFmtId="0" fontId="5" fillId="0" borderId="10" xfId="3" applyFont="1" applyBorder="1" applyAlignment="1" applyProtection="1">
      <alignment horizontal="center" vertical="center" wrapText="1"/>
      <protection hidden="1"/>
    </xf>
    <xf numFmtId="0" fontId="5" fillId="0" borderId="12" xfId="3" applyFont="1" applyBorder="1" applyAlignment="1" applyProtection="1">
      <alignment horizontal="center" vertical="center" wrapText="1"/>
      <protection hidden="1"/>
    </xf>
    <xf numFmtId="0" fontId="4" fillId="0" borderId="0" xfId="3" applyFont="1" applyAlignment="1" applyProtection="1">
      <alignment horizontal="left" vertical="center"/>
      <protection hidden="1"/>
    </xf>
    <xf numFmtId="0" fontId="18" fillId="0" borderId="10" xfId="3" applyFont="1" applyBorder="1" applyAlignment="1" applyProtection="1">
      <alignment horizontal="center" vertical="center" wrapText="1"/>
      <protection hidden="1"/>
    </xf>
    <xf numFmtId="0" fontId="18" fillId="0" borderId="12" xfId="3" applyFont="1" applyBorder="1" applyAlignment="1" applyProtection="1">
      <alignment horizontal="center" vertical="center" wrapText="1"/>
      <protection hidden="1"/>
    </xf>
    <xf numFmtId="0" fontId="8" fillId="0" borderId="16" xfId="3" applyFont="1" applyBorder="1" applyAlignment="1" applyProtection="1">
      <alignment horizontal="center" vertical="center" wrapText="1"/>
      <protection hidden="1"/>
    </xf>
    <xf numFmtId="0" fontId="8" fillId="0" borderId="4" xfId="3" applyFont="1" applyBorder="1" applyAlignment="1" applyProtection="1">
      <alignment horizontal="center" vertical="center" wrapText="1"/>
      <protection hidden="1"/>
    </xf>
    <xf numFmtId="0" fontId="8" fillId="0" borderId="10" xfId="3" applyFont="1" applyBorder="1" applyAlignment="1" applyProtection="1">
      <alignment horizontal="center" vertical="center" wrapText="1"/>
      <protection hidden="1"/>
    </xf>
    <xf numFmtId="0" fontId="8" fillId="0" borderId="11" xfId="3" applyFont="1" applyBorder="1" applyAlignment="1" applyProtection="1">
      <alignment horizontal="center" vertical="center" wrapText="1"/>
      <protection hidden="1"/>
    </xf>
    <xf numFmtId="0" fontId="8" fillId="0" borderId="12" xfId="3" applyFont="1" applyBorder="1" applyAlignment="1" applyProtection="1">
      <alignment horizontal="center" vertical="center" wrapText="1"/>
      <protection hidden="1"/>
    </xf>
    <xf numFmtId="0" fontId="7" fillId="0" borderId="0" xfId="3" applyFont="1" applyBorder="1" applyAlignment="1" applyProtection="1">
      <alignment horizontal="left" vertical="center"/>
      <protection hidden="1"/>
    </xf>
    <xf numFmtId="0" fontId="11" fillId="0" borderId="10" xfId="0" applyFont="1" applyBorder="1" applyAlignment="1" applyProtection="1">
      <alignment horizontal="center" vertical="center" wrapText="1"/>
      <protection hidden="1"/>
    </xf>
    <xf numFmtId="0" fontId="11" fillId="0" borderId="12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left" vertical="center"/>
      <protection hidden="1"/>
    </xf>
    <xf numFmtId="0" fontId="0" fillId="0" borderId="5" xfId="0" applyBorder="1" applyAlignment="1" applyProtection="1">
      <alignment horizontal="left" vertical="center"/>
      <protection hidden="1"/>
    </xf>
    <xf numFmtId="0" fontId="8" fillId="0" borderId="28" xfId="0" applyFont="1" applyBorder="1" applyAlignment="1" applyProtection="1">
      <alignment horizontal="center" vertical="center" wrapText="1"/>
      <protection hidden="1"/>
    </xf>
    <xf numFmtId="0" fontId="8" fillId="0" borderId="29" xfId="0" applyFont="1" applyBorder="1" applyAlignment="1" applyProtection="1">
      <alignment horizontal="center" vertical="center" wrapText="1"/>
      <protection hidden="1"/>
    </xf>
    <xf numFmtId="0" fontId="11" fillId="0" borderId="28" xfId="0" applyFont="1" applyBorder="1" applyAlignment="1" applyProtection="1">
      <alignment horizontal="center" vertical="center" wrapText="1"/>
      <protection hidden="1"/>
    </xf>
    <xf numFmtId="0" fontId="11" fillId="0" borderId="29" xfId="0" applyFont="1" applyBorder="1" applyAlignment="1" applyProtection="1">
      <alignment horizontal="center" vertical="center" wrapText="1"/>
      <protection hidden="1"/>
    </xf>
    <xf numFmtId="0" fontId="8" fillId="0" borderId="19" xfId="0" applyFont="1" applyFill="1" applyBorder="1" applyAlignment="1" applyProtection="1">
      <alignment horizontal="center" vertical="center" wrapText="1"/>
      <protection hidden="1"/>
    </xf>
    <xf numFmtId="0" fontId="8" fillId="0" borderId="5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Alignment="1" applyProtection="1">
      <alignment horizontal="left" vertical="center"/>
      <protection hidden="1"/>
    </xf>
    <xf numFmtId="0" fontId="8" fillId="0" borderId="29" xfId="0" applyFont="1" applyFill="1" applyBorder="1" applyAlignment="1" applyProtection="1">
      <alignment horizontal="center" vertical="center" wrapText="1"/>
      <protection hidden="1"/>
    </xf>
    <xf numFmtId="0" fontId="0" fillId="0" borderId="5" xfId="0" applyFill="1" applyBorder="1" applyAlignment="1" applyProtection="1">
      <alignment horizontal="left" vertical="center"/>
      <protection hidden="1"/>
    </xf>
    <xf numFmtId="0" fontId="6" fillId="0" borderId="8" xfId="0" applyFont="1" applyFill="1" applyBorder="1" applyAlignment="1" applyProtection="1">
      <alignment horizontal="center" vertical="center" wrapText="1"/>
      <protection hidden="1"/>
    </xf>
    <xf numFmtId="0" fontId="6" fillId="0" borderId="17" xfId="0" applyFont="1" applyFill="1" applyBorder="1" applyAlignment="1" applyProtection="1">
      <alignment horizontal="center" vertical="center" wrapText="1"/>
      <protection hidden="1"/>
    </xf>
    <xf numFmtId="0" fontId="6" fillId="0" borderId="6" xfId="0" applyFont="1" applyFill="1" applyBorder="1" applyAlignment="1" applyProtection="1">
      <alignment horizontal="center" vertical="center" wrapText="1"/>
      <protection hidden="1"/>
    </xf>
    <xf numFmtId="0" fontId="6" fillId="0" borderId="1" xfId="0" applyFont="1" applyFill="1" applyBorder="1" applyAlignment="1" applyProtection="1">
      <alignment horizontal="center" vertical="center" wrapText="1"/>
      <protection hidden="1"/>
    </xf>
    <xf numFmtId="0" fontId="8" fillId="0" borderId="8" xfId="0" applyFont="1" applyFill="1" applyBorder="1" applyAlignment="1" applyProtection="1">
      <alignment horizontal="center" vertical="center" wrapText="1"/>
      <protection hidden="1"/>
    </xf>
    <xf numFmtId="0" fontId="8" fillId="0" borderId="26" xfId="0" applyFont="1" applyFill="1" applyBorder="1" applyAlignment="1" applyProtection="1">
      <alignment horizontal="center" vertical="center" wrapText="1"/>
      <protection hidden="1"/>
    </xf>
    <xf numFmtId="0" fontId="8" fillId="0" borderId="6" xfId="0" applyFont="1" applyFill="1" applyBorder="1" applyAlignment="1" applyProtection="1">
      <alignment horizontal="center" vertical="center" wrapText="1"/>
      <protection hidden="1"/>
    </xf>
    <xf numFmtId="0" fontId="8" fillId="0" borderId="21" xfId="0" applyFont="1" applyFill="1" applyBorder="1" applyAlignment="1" applyProtection="1">
      <alignment horizontal="center" vertical="center" wrapText="1"/>
      <protection hidden="1"/>
    </xf>
    <xf numFmtId="0" fontId="5" fillId="0" borderId="10" xfId="0" applyFont="1" applyBorder="1" applyAlignment="1" applyProtection="1">
      <alignment horizontal="center" vertical="center" wrapText="1"/>
      <protection hidden="1"/>
    </xf>
    <xf numFmtId="0" fontId="5" fillId="0" borderId="28" xfId="0" applyFont="1" applyBorder="1" applyAlignment="1" applyProtection="1">
      <alignment horizontal="center" vertical="center" wrapText="1"/>
      <protection hidden="1"/>
    </xf>
    <xf numFmtId="0" fontId="5" fillId="0" borderId="29" xfId="0" applyFont="1" applyBorder="1" applyAlignment="1" applyProtection="1">
      <alignment horizontal="center" vertical="center" wrapText="1"/>
      <protection hidden="1"/>
    </xf>
    <xf numFmtId="0" fontId="5" fillId="0" borderId="12" xfId="0" applyFont="1" applyBorder="1" applyAlignment="1" applyProtection="1">
      <alignment horizontal="center" vertical="center" wrapText="1"/>
      <protection hidden="1"/>
    </xf>
    <xf numFmtId="0" fontId="8" fillId="0" borderId="7" xfId="0" applyFont="1" applyBorder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horizontal="center" vertical="center"/>
      <protection hidden="1"/>
    </xf>
    <xf numFmtId="0" fontId="8" fillId="0" borderId="16" xfId="0" applyFont="1" applyBorder="1" applyAlignment="1" applyProtection="1">
      <alignment horizontal="center" vertical="center"/>
      <protection hidden="1"/>
    </xf>
    <xf numFmtId="0" fontId="8" fillId="0" borderId="4" xfId="0" applyFont="1" applyBorder="1" applyAlignment="1" applyProtection="1">
      <alignment horizontal="center" vertical="center"/>
      <protection hidden="1"/>
    </xf>
    <xf numFmtId="0" fontId="8" fillId="0" borderId="8" xfId="0" applyFont="1" applyBorder="1" applyAlignment="1" applyProtection="1">
      <alignment horizontal="center" vertical="center"/>
      <protection hidden="1"/>
    </xf>
    <xf numFmtId="0" fontId="8" fillId="0" borderId="26" xfId="0" applyFont="1" applyBorder="1" applyAlignment="1" applyProtection="1">
      <alignment horizontal="center" vertical="center"/>
      <protection hidden="1"/>
    </xf>
    <xf numFmtId="0" fontId="8" fillId="0" borderId="6" xfId="0" applyFont="1" applyBorder="1" applyAlignment="1" applyProtection="1">
      <alignment horizontal="center" vertical="center"/>
      <protection hidden="1"/>
    </xf>
    <xf numFmtId="0" fontId="8" fillId="0" borderId="21" xfId="0" applyFont="1" applyBorder="1" applyAlignment="1" applyProtection="1">
      <alignment horizontal="center" vertical="center"/>
      <protection hidden="1"/>
    </xf>
    <xf numFmtId="0" fontId="8" fillId="0" borderId="27" xfId="0" applyFont="1" applyBorder="1" applyAlignment="1" applyProtection="1">
      <alignment horizontal="center" vertical="center" wrapText="1"/>
      <protection hidden="1"/>
    </xf>
    <xf numFmtId="0" fontId="8" fillId="0" borderId="25" xfId="0" applyFont="1" applyBorder="1" applyAlignment="1" applyProtection="1">
      <alignment horizontal="center" vertical="center" wrapText="1"/>
      <protection hidden="1"/>
    </xf>
    <xf numFmtId="0" fontId="8" fillId="0" borderId="17" xfId="0" applyFont="1" applyBorder="1" applyAlignment="1" applyProtection="1">
      <alignment horizontal="center" vertical="center"/>
      <protection hidden="1"/>
    </xf>
    <xf numFmtId="0" fontId="8" fillId="0" borderId="1" xfId="0" applyFont="1" applyBorder="1" applyAlignment="1" applyProtection="1">
      <alignment horizontal="center" vertical="center"/>
      <protection hidden="1"/>
    </xf>
    <xf numFmtId="0" fontId="8" fillId="0" borderId="27" xfId="0" applyFont="1" applyBorder="1" applyAlignment="1" applyProtection="1">
      <alignment horizontal="center" vertical="center"/>
      <protection hidden="1"/>
    </xf>
    <xf numFmtId="0" fontId="8" fillId="0" borderId="25" xfId="0" applyFont="1" applyBorder="1" applyAlignment="1" applyProtection="1">
      <alignment horizontal="center" vertical="center"/>
      <protection hidden="1"/>
    </xf>
    <xf numFmtId="0" fontId="0" fillId="0" borderId="5" xfId="0" applyBorder="1" applyAlignment="1" applyProtection="1">
      <alignment horizontal="right" vertical="center"/>
      <protection hidden="1"/>
    </xf>
    <xf numFmtId="0" fontId="7" fillId="0" borderId="19" xfId="3" applyFont="1" applyFill="1" applyBorder="1" applyAlignment="1" applyProtection="1">
      <alignment horizontal="left" vertical="center"/>
      <protection hidden="1"/>
    </xf>
    <xf numFmtId="0" fontId="8" fillId="0" borderId="19" xfId="4" applyFont="1" applyBorder="1" applyAlignment="1" applyProtection="1">
      <alignment horizontal="center" vertical="center" wrapText="1"/>
      <protection hidden="1"/>
    </xf>
    <xf numFmtId="0" fontId="8" fillId="0" borderId="17" xfId="4" applyFont="1" applyBorder="1" applyAlignment="1" applyProtection="1">
      <alignment horizontal="center" vertical="center" wrapText="1"/>
      <protection hidden="1"/>
    </xf>
    <xf numFmtId="0" fontId="8" fillId="0" borderId="5" xfId="4" applyFont="1" applyBorder="1" applyAlignment="1" applyProtection="1">
      <alignment horizontal="center" vertical="center" wrapText="1"/>
      <protection hidden="1"/>
    </xf>
    <xf numFmtId="0" fontId="8" fillId="0" borderId="1" xfId="4" applyFont="1" applyBorder="1" applyAlignment="1" applyProtection="1">
      <alignment horizontal="center" vertical="center" wrapText="1"/>
      <protection hidden="1"/>
    </xf>
    <xf numFmtId="0" fontId="4" fillId="0" borderId="0" xfId="4" applyFont="1" applyAlignment="1" applyProtection="1">
      <alignment horizontal="left" vertical="center"/>
      <protection hidden="1"/>
    </xf>
    <xf numFmtId="0" fontId="1" fillId="0" borderId="5" xfId="4" applyBorder="1" applyAlignment="1" applyProtection="1">
      <alignment horizontal="left" vertical="center"/>
      <protection hidden="1"/>
    </xf>
    <xf numFmtId="0" fontId="8" fillId="0" borderId="8" xfId="4" applyFont="1" applyBorder="1" applyAlignment="1" applyProtection="1">
      <alignment horizontal="center" vertical="center" wrapText="1"/>
      <protection hidden="1"/>
    </xf>
    <xf numFmtId="0" fontId="8" fillId="0" borderId="6" xfId="4" applyFont="1" applyBorder="1" applyAlignment="1" applyProtection="1">
      <alignment horizontal="center" vertical="center" wrapText="1"/>
      <protection hidden="1"/>
    </xf>
    <xf numFmtId="0" fontId="8" fillId="0" borderId="16" xfId="4" applyFont="1" applyBorder="1" applyAlignment="1" applyProtection="1">
      <alignment horizontal="center" vertical="center" wrapText="1"/>
      <protection hidden="1"/>
    </xf>
    <xf numFmtId="0" fontId="8" fillId="0" borderId="4" xfId="4" applyFont="1" applyBorder="1" applyAlignment="1" applyProtection="1">
      <alignment horizontal="center" vertical="center" wrapText="1"/>
      <protection hidden="1"/>
    </xf>
    <xf numFmtId="0" fontId="7" fillId="0" borderId="19" xfId="4" applyFont="1" applyFill="1" applyBorder="1" applyAlignment="1" applyProtection="1">
      <alignment horizontal="left" vertical="center"/>
      <protection hidden="1"/>
    </xf>
    <xf numFmtId="0" fontId="7" fillId="0" borderId="0" xfId="4" applyFont="1" applyFill="1" applyBorder="1" applyAlignment="1" applyProtection="1">
      <alignment horizontal="left" vertical="center"/>
      <protection hidden="1"/>
    </xf>
    <xf numFmtId="0" fontId="0" fillId="0" borderId="5" xfId="4" applyFont="1" applyBorder="1" applyAlignment="1" applyProtection="1">
      <alignment horizontal="left" vertical="center"/>
      <protection hidden="1"/>
    </xf>
    <xf numFmtId="0" fontId="8" fillId="0" borderId="10" xfId="4" applyFont="1" applyBorder="1" applyAlignment="1" applyProtection="1">
      <alignment horizontal="center" vertical="center" wrapText="1"/>
      <protection hidden="1"/>
    </xf>
    <xf numFmtId="0" fontId="8" fillId="0" borderId="11" xfId="4" applyFont="1" applyBorder="1" applyAlignment="1" applyProtection="1">
      <alignment horizontal="center" vertical="center" wrapText="1"/>
      <protection hidden="1"/>
    </xf>
    <xf numFmtId="0" fontId="8" fillId="0" borderId="12" xfId="4" applyFont="1" applyBorder="1" applyAlignment="1" applyProtection="1">
      <alignment horizontal="center" vertical="center" wrapText="1"/>
      <protection hidden="1"/>
    </xf>
    <xf numFmtId="0" fontId="12" fillId="0" borderId="5" xfId="4" applyFont="1" applyBorder="1" applyAlignment="1" applyProtection="1">
      <alignment horizontal="left" vertical="center"/>
      <protection hidden="1"/>
    </xf>
    <xf numFmtId="0" fontId="8" fillId="0" borderId="28" xfId="4" applyFont="1" applyBorder="1" applyAlignment="1" applyProtection="1">
      <alignment horizontal="center" vertical="center" wrapText="1"/>
      <protection hidden="1"/>
    </xf>
    <xf numFmtId="0" fontId="8" fillId="0" borderId="29" xfId="4" applyFont="1" applyBorder="1" applyAlignment="1" applyProtection="1">
      <alignment horizontal="center" vertical="center" wrapText="1"/>
      <protection hidden="1"/>
    </xf>
    <xf numFmtId="0" fontId="5" fillId="0" borderId="16" xfId="4" applyFont="1" applyBorder="1" applyAlignment="1" applyProtection="1">
      <alignment horizontal="center" vertical="center" wrapText="1"/>
      <protection hidden="1"/>
    </xf>
    <xf numFmtId="0" fontId="5" fillId="0" borderId="4" xfId="4" applyFont="1" applyBorder="1" applyAlignment="1" applyProtection="1">
      <alignment horizontal="center" vertical="center" wrapText="1"/>
      <protection hidden="1"/>
    </xf>
    <xf numFmtId="0" fontId="5" fillId="0" borderId="8" xfId="4" applyFont="1" applyBorder="1" applyAlignment="1" applyProtection="1">
      <alignment horizontal="center" vertical="center" wrapText="1"/>
      <protection hidden="1"/>
    </xf>
    <xf numFmtId="0" fontId="5" fillId="0" borderId="26" xfId="4" applyFont="1" applyBorder="1" applyAlignment="1" applyProtection="1">
      <alignment horizontal="center" vertical="center" wrapText="1"/>
      <protection hidden="1"/>
    </xf>
    <xf numFmtId="0" fontId="5" fillId="0" borderId="6" xfId="4" applyFont="1" applyBorder="1" applyAlignment="1" applyProtection="1">
      <alignment horizontal="center" vertical="center" wrapText="1"/>
      <protection hidden="1"/>
    </xf>
    <xf numFmtId="0" fontId="5" fillId="0" borderId="21" xfId="4" applyFont="1" applyBorder="1" applyAlignment="1" applyProtection="1">
      <alignment horizontal="center" vertical="center" wrapText="1"/>
      <protection hidden="1"/>
    </xf>
    <xf numFmtId="0" fontId="5" fillId="0" borderId="29" xfId="4" applyFont="1" applyBorder="1" applyAlignment="1" applyProtection="1">
      <alignment horizontal="center" vertical="center" wrapText="1"/>
      <protection hidden="1"/>
    </xf>
    <xf numFmtId="0" fontId="5" fillId="0" borderId="11" xfId="4" applyFont="1" applyBorder="1" applyAlignment="1" applyProtection="1">
      <alignment horizontal="center" vertical="center" wrapText="1"/>
      <protection hidden="1"/>
    </xf>
    <xf numFmtId="0" fontId="5" fillId="0" borderId="12" xfId="4" applyFont="1" applyBorder="1" applyAlignment="1" applyProtection="1">
      <alignment horizontal="center" vertical="center" wrapText="1"/>
      <protection hidden="1"/>
    </xf>
    <xf numFmtId="0" fontId="5" fillId="0" borderId="17" xfId="4" applyFont="1" applyBorder="1" applyAlignment="1" applyProtection="1">
      <alignment horizontal="center" vertical="center" wrapText="1"/>
      <protection hidden="1"/>
    </xf>
    <xf numFmtId="0" fontId="5" fillId="0" borderId="1" xfId="4" applyFont="1" applyBorder="1" applyAlignment="1" applyProtection="1">
      <alignment horizontal="center" vertical="center" wrapText="1"/>
      <protection hidden="1"/>
    </xf>
    <xf numFmtId="0" fontId="5" fillId="0" borderId="10" xfId="4" applyFont="1" applyBorder="1" applyAlignment="1" applyProtection="1">
      <alignment horizontal="center" vertical="center" wrapText="1"/>
      <protection hidden="1"/>
    </xf>
    <xf numFmtId="3" fontId="8" fillId="0" borderId="7" xfId="4" applyNumberFormat="1" applyFont="1" applyFill="1" applyBorder="1" applyAlignment="1" applyProtection="1">
      <alignment horizontal="right" vertical="center" wrapText="1"/>
      <protection hidden="1"/>
    </xf>
    <xf numFmtId="3" fontId="8" fillId="0" borderId="0" xfId="4" applyNumberFormat="1" applyFont="1" applyFill="1" applyBorder="1" applyAlignment="1" applyProtection="1">
      <alignment horizontal="right" vertical="center" wrapText="1"/>
      <protection hidden="1"/>
    </xf>
    <xf numFmtId="0" fontId="8" fillId="0" borderId="8" xfId="4" applyFont="1" applyFill="1" applyBorder="1" applyAlignment="1" applyProtection="1">
      <alignment horizontal="center" vertical="center" wrapText="1"/>
      <protection hidden="1"/>
    </xf>
    <xf numFmtId="0" fontId="8" fillId="0" borderId="17" xfId="4" applyFont="1" applyFill="1" applyBorder="1" applyAlignment="1" applyProtection="1">
      <alignment horizontal="center" vertical="center" wrapText="1"/>
      <protection hidden="1"/>
    </xf>
    <xf numFmtId="0" fontId="8" fillId="0" borderId="6" xfId="4" applyFont="1" applyFill="1" applyBorder="1" applyAlignment="1" applyProtection="1">
      <alignment horizontal="center" vertical="center" wrapText="1"/>
      <protection hidden="1"/>
    </xf>
    <xf numFmtId="0" fontId="8" fillId="0" borderId="5" xfId="4" applyFont="1" applyFill="1" applyBorder="1" applyAlignment="1" applyProtection="1">
      <alignment horizontal="center" vertical="center" wrapText="1"/>
      <protection hidden="1"/>
    </xf>
    <xf numFmtId="0" fontId="8" fillId="0" borderId="1" xfId="4" applyFont="1" applyFill="1" applyBorder="1" applyAlignment="1" applyProtection="1">
      <alignment horizontal="center" vertical="center" wrapText="1"/>
      <protection hidden="1"/>
    </xf>
    <xf numFmtId="0" fontId="8" fillId="0" borderId="11" xfId="4" applyFont="1" applyFill="1" applyBorder="1" applyAlignment="1" applyProtection="1">
      <alignment horizontal="center" vertical="center" wrapText="1"/>
      <protection hidden="1"/>
    </xf>
    <xf numFmtId="0" fontId="8" fillId="0" borderId="12" xfId="4" applyFont="1" applyFill="1" applyBorder="1" applyAlignment="1" applyProtection="1">
      <alignment horizontal="center" vertical="center" wrapText="1"/>
      <protection hidden="1"/>
    </xf>
    <xf numFmtId="0" fontId="8" fillId="0" borderId="10" xfId="4" applyFont="1" applyFill="1" applyBorder="1" applyAlignment="1" applyProtection="1">
      <alignment horizontal="center" vertical="center" wrapText="1"/>
      <protection hidden="1"/>
    </xf>
    <xf numFmtId="3" fontId="8" fillId="0" borderId="6" xfId="4" applyNumberFormat="1" applyFont="1" applyFill="1" applyBorder="1" applyAlignment="1" applyProtection="1">
      <alignment horizontal="right" vertical="center" wrapText="1"/>
      <protection hidden="1"/>
    </xf>
    <xf numFmtId="3" fontId="8" fillId="0" borderId="5" xfId="4" applyNumberFormat="1" applyFont="1" applyFill="1" applyBorder="1" applyAlignment="1" applyProtection="1">
      <alignment horizontal="right" vertical="center" wrapText="1"/>
      <protection hidden="1"/>
    </xf>
    <xf numFmtId="38" fontId="8" fillId="0" borderId="5" xfId="14" applyFont="1" applyFill="1" applyBorder="1" applyAlignment="1" applyProtection="1">
      <alignment horizontal="right" vertical="center" wrapText="1"/>
      <protection hidden="1"/>
    </xf>
    <xf numFmtId="0" fontId="1" fillId="0" borderId="5" xfId="4" applyFont="1" applyBorder="1" applyAlignment="1" applyProtection="1">
      <alignment horizontal="right" vertical="center"/>
      <protection hidden="1"/>
    </xf>
    <xf numFmtId="0" fontId="7" fillId="0" borderId="0" xfId="4" applyFont="1" applyBorder="1" applyAlignment="1" applyProtection="1">
      <alignment horizontal="left" vertical="center"/>
      <protection hidden="1"/>
    </xf>
    <xf numFmtId="0" fontId="7" fillId="0" borderId="19" xfId="0" applyFont="1" applyBorder="1" applyAlignment="1" applyProtection="1">
      <alignment horizontal="left" vertical="center"/>
      <protection hidden="1"/>
    </xf>
    <xf numFmtId="0" fontId="8" fillId="0" borderId="8" xfId="0" applyFont="1" applyBorder="1" applyAlignment="1" applyProtection="1">
      <alignment horizontal="distributed" vertical="center" wrapText="1"/>
      <protection hidden="1"/>
    </xf>
    <xf numFmtId="0" fontId="8" fillId="0" borderId="17" xfId="0" applyFont="1" applyBorder="1" applyAlignment="1" applyProtection="1">
      <alignment horizontal="distributed" vertical="center" wrapText="1"/>
      <protection hidden="1"/>
    </xf>
    <xf numFmtId="0" fontId="8" fillId="0" borderId="7" xfId="0" applyFont="1" applyBorder="1" applyAlignment="1" applyProtection="1">
      <alignment horizontal="distributed" vertical="center" wrapText="1"/>
      <protection hidden="1"/>
    </xf>
    <xf numFmtId="0" fontId="8" fillId="0" borderId="3" xfId="0" applyFont="1" applyBorder="1" applyAlignment="1" applyProtection="1">
      <alignment horizontal="distributed" vertical="center" wrapText="1"/>
      <protection hidden="1"/>
    </xf>
    <xf numFmtId="0" fontId="8" fillId="0" borderId="6" xfId="0" applyFont="1" applyBorder="1" applyAlignment="1" applyProtection="1">
      <alignment horizontal="distributed" vertical="center" wrapText="1"/>
      <protection hidden="1"/>
    </xf>
    <xf numFmtId="0" fontId="8" fillId="0" borderId="1" xfId="0" applyFont="1" applyBorder="1" applyAlignment="1" applyProtection="1">
      <alignment horizontal="distributed" vertical="center" wrapText="1"/>
      <protection hidden="1"/>
    </xf>
    <xf numFmtId="0" fontId="8" fillId="0" borderId="2" xfId="0" applyFont="1" applyBorder="1" applyAlignment="1" applyProtection="1">
      <alignment horizontal="center" vertical="center" wrapText="1"/>
      <protection hidden="1"/>
    </xf>
    <xf numFmtId="0" fontId="13" fillId="0" borderId="10" xfId="0" applyFont="1" applyBorder="1" applyAlignment="1" applyProtection="1">
      <alignment horizontal="center" vertical="center" wrapText="1"/>
      <protection hidden="1"/>
    </xf>
    <xf numFmtId="0" fontId="13" fillId="0" borderId="12" xfId="0" applyFont="1" applyBorder="1" applyAlignment="1" applyProtection="1">
      <alignment horizontal="center" vertical="center" wrapText="1"/>
      <protection hidden="1"/>
    </xf>
    <xf numFmtId="0" fontId="9" fillId="0" borderId="10" xfId="0" applyFont="1" applyBorder="1" applyAlignment="1" applyProtection="1">
      <alignment horizontal="center" vertical="center" wrapText="1"/>
      <protection hidden="1"/>
    </xf>
    <xf numFmtId="0" fontId="9" fillId="0" borderId="12" xfId="0" applyFont="1" applyBorder="1" applyAlignment="1" applyProtection="1">
      <alignment horizontal="center" vertical="center" wrapText="1"/>
      <protection hidden="1"/>
    </xf>
    <xf numFmtId="0" fontId="5" fillId="0" borderId="16" xfId="0" applyFont="1" applyBorder="1" applyAlignment="1" applyProtection="1">
      <alignment horizontal="center" vertical="center" wrapText="1"/>
      <protection hidden="1"/>
    </xf>
    <xf numFmtId="0" fontId="5" fillId="0" borderId="4" xfId="0" applyFont="1" applyBorder="1" applyAlignment="1" applyProtection="1">
      <alignment horizontal="center" vertical="center" wrapText="1"/>
      <protection hidden="1"/>
    </xf>
    <xf numFmtId="0" fontId="0" fillId="0" borderId="5" xfId="0" applyFont="1" applyBorder="1" applyAlignment="1" applyProtection="1">
      <alignment horizontal="left" vertical="center"/>
      <protection hidden="1"/>
    </xf>
    <xf numFmtId="0" fontId="5" fillId="0" borderId="11" xfId="0" applyFont="1" applyBorder="1" applyAlignment="1" applyProtection="1">
      <alignment horizontal="center" vertical="center" wrapText="1"/>
      <protection hidden="1"/>
    </xf>
    <xf numFmtId="0" fontId="0" fillId="0" borderId="0" xfId="2" applyFont="1" applyBorder="1" applyAlignment="1" applyProtection="1">
      <alignment horizontal="left" vertical="center"/>
      <protection hidden="1"/>
    </xf>
    <xf numFmtId="0" fontId="8" fillId="0" borderId="16" xfId="2" applyFont="1" applyBorder="1" applyAlignment="1" applyProtection="1">
      <alignment horizontal="center" vertical="center" wrapText="1"/>
      <protection hidden="1"/>
    </xf>
    <xf numFmtId="0" fontId="8" fillId="0" borderId="2" xfId="2" applyFont="1" applyBorder="1" applyAlignment="1" applyProtection="1">
      <alignment horizontal="center" vertical="center" wrapText="1"/>
      <protection hidden="1"/>
    </xf>
    <xf numFmtId="0" fontId="8" fillId="0" borderId="4" xfId="2" applyFont="1" applyBorder="1" applyAlignment="1" applyProtection="1">
      <alignment horizontal="center" vertical="center" wrapText="1"/>
      <protection hidden="1"/>
    </xf>
    <xf numFmtId="0" fontId="6" fillId="0" borderId="0" xfId="2" applyFont="1" applyFill="1" applyBorder="1" applyAlignment="1" applyProtection="1">
      <alignment horizontal="center" vertical="center" wrapText="1"/>
      <protection hidden="1"/>
    </xf>
    <xf numFmtId="0" fontId="0" fillId="0" borderId="5" xfId="3" applyFont="1" applyBorder="1" applyAlignment="1" applyProtection="1">
      <alignment horizontal="right" vertical="center"/>
      <protection hidden="1"/>
    </xf>
    <xf numFmtId="0" fontId="1" fillId="0" borderId="5" xfId="3" applyFont="1" applyBorder="1" applyAlignment="1" applyProtection="1">
      <alignment horizontal="right" vertical="center"/>
      <protection hidden="1"/>
    </xf>
    <xf numFmtId="0" fontId="5" fillId="0" borderId="10" xfId="3" applyFont="1" applyFill="1" applyBorder="1" applyAlignment="1" applyProtection="1">
      <alignment horizontal="center" vertical="center" wrapText="1"/>
      <protection hidden="1"/>
    </xf>
    <xf numFmtId="0" fontId="5" fillId="0" borderId="12" xfId="3" applyFont="1" applyFill="1" applyBorder="1" applyAlignment="1" applyProtection="1">
      <alignment horizontal="center" vertical="center" wrapText="1"/>
      <protection hidden="1"/>
    </xf>
    <xf numFmtId="0" fontId="5" fillId="0" borderId="16" xfId="3" applyFont="1" applyFill="1" applyBorder="1" applyAlignment="1" applyProtection="1">
      <alignment horizontal="center" vertical="center" wrapText="1"/>
      <protection hidden="1"/>
    </xf>
    <xf numFmtId="0" fontId="5" fillId="0" borderId="2" xfId="3" applyFont="1" applyFill="1" applyBorder="1" applyAlignment="1" applyProtection="1">
      <alignment horizontal="center" vertical="center" wrapText="1"/>
      <protection hidden="1"/>
    </xf>
    <xf numFmtId="0" fontId="5" fillId="0" borderId="4" xfId="3" applyFont="1" applyFill="1" applyBorder="1" applyAlignment="1" applyProtection="1">
      <alignment horizontal="center" vertical="center" wrapText="1"/>
      <protection hidden="1"/>
    </xf>
    <xf numFmtId="0" fontId="0" fillId="0" borderId="5" xfId="7" applyFont="1" applyBorder="1" applyAlignment="1" applyProtection="1">
      <alignment horizontal="left" vertical="center"/>
      <protection hidden="1"/>
    </xf>
    <xf numFmtId="0" fontId="6" fillId="0" borderId="8" xfId="3" applyFont="1" applyBorder="1" applyAlignment="1" applyProtection="1">
      <alignment horizontal="center" vertical="center"/>
      <protection hidden="1"/>
    </xf>
    <xf numFmtId="0" fontId="6" fillId="0" borderId="17" xfId="3" applyFont="1" applyBorder="1" applyAlignment="1" applyProtection="1">
      <alignment horizontal="center" vertical="center"/>
      <protection hidden="1"/>
    </xf>
    <xf numFmtId="0" fontId="6" fillId="0" borderId="6" xfId="3" applyFont="1" applyBorder="1" applyAlignment="1" applyProtection="1">
      <alignment horizontal="center" vertical="center"/>
      <protection hidden="1"/>
    </xf>
    <xf numFmtId="0" fontId="6" fillId="0" borderId="1" xfId="3" applyFont="1" applyBorder="1" applyAlignment="1" applyProtection="1">
      <alignment horizontal="center" vertical="center"/>
      <protection hidden="1"/>
    </xf>
    <xf numFmtId="0" fontId="6" fillId="0" borderId="16" xfId="3" applyFont="1" applyBorder="1" applyAlignment="1" applyProtection="1">
      <alignment horizontal="center" vertical="center" wrapText="1"/>
      <protection hidden="1"/>
    </xf>
    <xf numFmtId="0" fontId="6" fillId="0" borderId="4" xfId="3" applyFont="1" applyBorder="1" applyAlignment="1" applyProtection="1">
      <alignment horizontal="center" vertical="center" wrapText="1"/>
      <protection hidden="1"/>
    </xf>
    <xf numFmtId="0" fontId="6" fillId="0" borderId="10" xfId="3" applyFont="1" applyBorder="1" applyAlignment="1" applyProtection="1">
      <alignment horizontal="center" vertical="center" wrapText="1"/>
      <protection hidden="1"/>
    </xf>
    <xf numFmtId="0" fontId="6" fillId="0" borderId="11" xfId="3" applyFont="1" applyBorder="1" applyAlignment="1" applyProtection="1">
      <alignment horizontal="center" vertical="center" wrapText="1"/>
      <protection hidden="1"/>
    </xf>
    <xf numFmtId="0" fontId="6" fillId="0" borderId="12" xfId="3" applyFont="1" applyBorder="1" applyAlignment="1" applyProtection="1">
      <alignment horizontal="center" vertical="center" wrapText="1"/>
      <protection hidden="1"/>
    </xf>
    <xf numFmtId="0" fontId="5" fillId="0" borderId="10" xfId="3" applyFont="1" applyBorder="1" applyAlignment="1" applyProtection="1">
      <alignment horizontal="center" vertical="center"/>
      <protection hidden="1"/>
    </xf>
    <xf numFmtId="0" fontId="5" fillId="0" borderId="12" xfId="3" applyFont="1" applyBorder="1" applyAlignment="1" applyProtection="1">
      <alignment horizontal="center" vertical="center"/>
      <protection hidden="1"/>
    </xf>
    <xf numFmtId="0" fontId="5" fillId="0" borderId="29" xfId="3" applyFont="1" applyBorder="1" applyAlignment="1" applyProtection="1">
      <alignment horizontal="center" vertical="center" wrapText="1"/>
      <protection hidden="1"/>
    </xf>
    <xf numFmtId="0" fontId="4" fillId="0" borderId="0" xfId="3" applyFont="1" applyBorder="1" applyAlignment="1" applyProtection="1">
      <alignment horizontal="left" vertical="center"/>
      <protection hidden="1"/>
    </xf>
    <xf numFmtId="38" fontId="5" fillId="0" borderId="10" xfId="8" applyFont="1" applyBorder="1" applyAlignment="1" applyProtection="1">
      <alignment horizontal="center" vertical="center"/>
      <protection hidden="1"/>
    </xf>
    <xf numFmtId="38" fontId="5" fillId="0" borderId="12" xfId="8" applyFont="1" applyBorder="1" applyAlignment="1" applyProtection="1">
      <alignment horizontal="center" vertical="center"/>
      <protection hidden="1"/>
    </xf>
    <xf numFmtId="0" fontId="5" fillId="0" borderId="28" xfId="3" applyFont="1" applyBorder="1" applyAlignment="1" applyProtection="1">
      <alignment horizontal="center" vertical="center"/>
      <protection hidden="1"/>
    </xf>
    <xf numFmtId="0" fontId="42" fillId="0" borderId="0" xfId="3" applyFont="1" applyBorder="1" applyAlignment="1" applyProtection="1">
      <alignment horizontal="left" vertical="center"/>
      <protection hidden="1"/>
    </xf>
    <xf numFmtId="38" fontId="5" fillId="0" borderId="10" xfId="8" applyFont="1" applyFill="1" applyBorder="1" applyAlignment="1" applyProtection="1">
      <alignment horizontal="center" vertical="center" shrinkToFit="1"/>
      <protection hidden="1"/>
    </xf>
    <xf numFmtId="38" fontId="5" fillId="0" borderId="12" xfId="8" applyFont="1" applyFill="1" applyBorder="1" applyAlignment="1" applyProtection="1">
      <alignment horizontal="center" vertical="center" shrinkToFit="1"/>
      <protection hidden="1"/>
    </xf>
    <xf numFmtId="0" fontId="7" fillId="0" borderId="0" xfId="3" applyFont="1" applyFill="1" applyBorder="1" applyAlignment="1" applyProtection="1">
      <alignment horizontal="left" vertical="center"/>
      <protection hidden="1"/>
    </xf>
    <xf numFmtId="0" fontId="1" fillId="0" borderId="5" xfId="3" applyBorder="1" applyAlignment="1" applyProtection="1">
      <alignment horizontal="left" vertical="center"/>
      <protection hidden="1"/>
    </xf>
    <xf numFmtId="0" fontId="1" fillId="0" borderId="0" xfId="3" applyBorder="1" applyAlignment="1" applyProtection="1">
      <alignment horizontal="left" vertical="center"/>
      <protection hidden="1"/>
    </xf>
    <xf numFmtId="0" fontId="8" fillId="0" borderId="29" xfId="3" applyFont="1" applyBorder="1" applyAlignment="1" applyProtection="1">
      <alignment horizontal="center" vertical="center" wrapText="1"/>
      <protection hidden="1"/>
    </xf>
    <xf numFmtId="0" fontId="5" fillId="0" borderId="11" xfId="3" applyFont="1" applyBorder="1" applyAlignment="1" applyProtection="1">
      <alignment horizontal="center" vertical="center" wrapText="1"/>
      <protection hidden="1"/>
    </xf>
  </cellXfs>
  <cellStyles count="15">
    <cellStyle name="桁区切り" xfId="14" builtinId="6"/>
    <cellStyle name="桁区切り 2" xfId="1"/>
    <cellStyle name="桁区切り 2 2" xfId="8"/>
    <cellStyle name="桁区切り 3" xfId="6"/>
    <cellStyle name="桁区切り 3 2" xfId="10"/>
    <cellStyle name="桁区切り 4" xfId="11"/>
    <cellStyle name="桁区切り 5" xfId="9"/>
    <cellStyle name="標準" xfId="0" builtinId="0"/>
    <cellStyle name="標準 2" xfId="5"/>
    <cellStyle name="標準 2 2" xfId="12"/>
    <cellStyle name="標準 3" xfId="13"/>
    <cellStyle name="標準_１１６，１２３，１２４，１２５，１３５(障害福祉)" xfId="2"/>
    <cellStyle name="標準_⑬　福祉・社会保障" xfId="3"/>
    <cellStyle name="標準_⑬　福祉・社会保障 2 2 2" xfId="7"/>
    <cellStyle name="標準_⑬　福祉・社会保障(1)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</xdr:row>
          <xdr:rowOff>0</xdr:rowOff>
        </xdr:from>
        <xdr:to>
          <xdr:col>8</xdr:col>
          <xdr:colOff>30480</xdr:colOff>
          <xdr:row>51</xdr:row>
          <xdr:rowOff>76200</xdr:rowOff>
        </xdr:to>
        <xdr:pic>
          <xdr:nvPicPr>
            <xdr:cNvPr id="4" name="図 3"/>
            <xdr:cNvPicPr>
              <a:picLocks noChangeAspect="1" noChangeArrowheads="1"/>
              <a:extLst>
                <a:ext uri="{84589F7E-364E-4C9E-8A38-B11213B215E9}">
                  <a14:cameraTool cellRange="'119'!$A$1:$R$33" spid="_x0000_s238769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0" y="3185160"/>
              <a:ext cx="6042660" cy="649986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58"/>
  <sheetViews>
    <sheetView showGridLines="0" zoomScaleNormal="100" zoomScaleSheetLayoutView="142" workbookViewId="0">
      <selection sqref="A1:XFD1048576"/>
    </sheetView>
  </sheetViews>
  <sheetFormatPr defaultColWidth="9" defaultRowHeight="13.5" x14ac:dyDescent="0.15"/>
  <cols>
    <col min="1" max="1" width="0.5" style="2" customWidth="1"/>
    <col min="2" max="2" width="11.5" style="77" customWidth="1"/>
    <col min="3" max="3" width="0.5" style="77" customWidth="1"/>
    <col min="4" max="4" width="11.625" style="2" customWidth="1"/>
    <col min="5" max="5" width="8.125" style="77" customWidth="1"/>
    <col min="6" max="6" width="0.5" style="2" customWidth="1"/>
    <col min="7" max="7" width="8.125" style="77" customWidth="1"/>
    <col min="8" max="8" width="0.5" style="2" customWidth="1"/>
    <col min="9" max="9" width="7.125" style="77" customWidth="1"/>
    <col min="10" max="10" width="0.5" style="2" customWidth="1"/>
    <col min="11" max="11" width="7.125" style="77" customWidth="1"/>
    <col min="12" max="12" width="0.5" style="2" customWidth="1"/>
    <col min="13" max="13" width="7.125" style="77" customWidth="1"/>
    <col min="14" max="14" width="0.5" style="2" customWidth="1"/>
    <col min="15" max="15" width="7.125" style="77" customWidth="1"/>
    <col min="16" max="16" width="0.5" style="2" customWidth="1"/>
    <col min="17" max="17" width="7.125" style="77" customWidth="1"/>
    <col min="18" max="18" width="0.5" style="2" customWidth="1"/>
    <col min="19" max="19" width="6.625" style="77" customWidth="1"/>
    <col min="20" max="20" width="0.5" style="2" customWidth="1"/>
    <col min="21" max="16384" width="9" style="2"/>
  </cols>
  <sheetData>
    <row r="1" spans="1:20" ht="23.1" customHeight="1" x14ac:dyDescent="0.15">
      <c r="A1" s="1"/>
      <c r="B1" s="625" t="s">
        <v>238</v>
      </c>
      <c r="C1" s="625"/>
      <c r="D1" s="625"/>
      <c r="E1" s="625"/>
      <c r="F1" s="625"/>
      <c r="G1" s="625"/>
      <c r="H1" s="625"/>
      <c r="I1" s="625"/>
      <c r="J1" s="625"/>
      <c r="K1" s="625"/>
      <c r="L1" s="625"/>
      <c r="M1" s="625"/>
      <c r="N1" s="625"/>
      <c r="O1" s="625"/>
      <c r="P1" s="625"/>
      <c r="Q1" s="625"/>
      <c r="R1" s="625"/>
      <c r="S1" s="625"/>
      <c r="T1" s="1"/>
    </row>
    <row r="2" spans="1:20" ht="23.1" customHeight="1" x14ac:dyDescent="0.15">
      <c r="A2" s="1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1"/>
    </row>
    <row r="3" spans="1:20" ht="23.1" customHeight="1" x14ac:dyDescent="0.15">
      <c r="A3" s="1"/>
      <c r="B3" s="626" t="s">
        <v>200</v>
      </c>
      <c r="C3" s="626"/>
      <c r="D3" s="626"/>
      <c r="E3" s="626"/>
      <c r="F3" s="626"/>
      <c r="G3" s="626"/>
      <c r="H3" s="626"/>
      <c r="I3" s="626"/>
      <c r="J3" s="626"/>
      <c r="K3" s="626"/>
      <c r="L3" s="626"/>
      <c r="M3" s="626"/>
      <c r="N3" s="626"/>
      <c r="O3" s="626"/>
      <c r="P3" s="626"/>
      <c r="Q3" s="626"/>
      <c r="R3" s="626"/>
      <c r="S3" s="626"/>
      <c r="T3" s="1"/>
    </row>
    <row r="4" spans="1:20" ht="17.100000000000001" customHeight="1" x14ac:dyDescent="0.15">
      <c r="A4" s="627" t="s">
        <v>3</v>
      </c>
      <c r="B4" s="634"/>
      <c r="C4" s="628"/>
      <c r="D4" s="636"/>
      <c r="E4" s="627" t="s">
        <v>447</v>
      </c>
      <c r="F4" s="628"/>
      <c r="G4" s="627" t="s">
        <v>201</v>
      </c>
      <c r="H4" s="628"/>
      <c r="I4" s="627" t="s">
        <v>4</v>
      </c>
      <c r="J4" s="628"/>
      <c r="K4" s="631" t="s">
        <v>199</v>
      </c>
      <c r="L4" s="632"/>
      <c r="M4" s="632"/>
      <c r="N4" s="632"/>
      <c r="O4" s="632"/>
      <c r="P4" s="632"/>
      <c r="Q4" s="632"/>
      <c r="R4" s="633"/>
      <c r="S4" s="627" t="s">
        <v>15</v>
      </c>
      <c r="T4" s="628"/>
    </row>
    <row r="5" spans="1:20" ht="17.100000000000001" customHeight="1" x14ac:dyDescent="0.15">
      <c r="A5" s="629"/>
      <c r="B5" s="635"/>
      <c r="C5" s="630"/>
      <c r="D5" s="637"/>
      <c r="E5" s="629"/>
      <c r="F5" s="630"/>
      <c r="G5" s="629"/>
      <c r="H5" s="630"/>
      <c r="I5" s="629"/>
      <c r="J5" s="630"/>
      <c r="K5" s="631" t="s">
        <v>5</v>
      </c>
      <c r="L5" s="633"/>
      <c r="M5" s="631" t="s">
        <v>6</v>
      </c>
      <c r="N5" s="633"/>
      <c r="O5" s="631" t="s">
        <v>270</v>
      </c>
      <c r="P5" s="633"/>
      <c r="Q5" s="631" t="s">
        <v>7</v>
      </c>
      <c r="R5" s="633"/>
      <c r="S5" s="629"/>
      <c r="T5" s="630"/>
    </row>
    <row r="6" spans="1:20" ht="14.1" customHeight="1" x14ac:dyDescent="0.15">
      <c r="A6" s="4"/>
      <c r="B6" s="5"/>
      <c r="C6" s="5"/>
      <c r="D6" s="6"/>
      <c r="E6" s="7" t="s">
        <v>198</v>
      </c>
      <c r="F6" s="8"/>
      <c r="G6" s="9" t="s">
        <v>1</v>
      </c>
      <c r="H6" s="8"/>
      <c r="I6" s="9" t="s">
        <v>1</v>
      </c>
      <c r="J6" s="8"/>
      <c r="K6" s="9" t="s">
        <v>1</v>
      </c>
      <c r="L6" s="8"/>
      <c r="M6" s="9" t="s">
        <v>1</v>
      </c>
      <c r="N6" s="8"/>
      <c r="O6" s="9" t="s">
        <v>1</v>
      </c>
      <c r="P6" s="8"/>
      <c r="Q6" s="9" t="s">
        <v>1</v>
      </c>
      <c r="R6" s="8"/>
      <c r="S6" s="10" t="s">
        <v>1</v>
      </c>
      <c r="T6" s="11"/>
    </row>
    <row r="7" spans="1:20" ht="15" customHeight="1" x14ac:dyDescent="0.15">
      <c r="A7" s="4"/>
      <c r="B7" s="9" t="s">
        <v>462</v>
      </c>
      <c r="C7" s="12"/>
      <c r="D7" s="13" t="s">
        <v>202</v>
      </c>
      <c r="E7" s="14">
        <v>22</v>
      </c>
      <c r="F7" s="15"/>
      <c r="G7" s="16">
        <v>286</v>
      </c>
      <c r="H7" s="17"/>
      <c r="I7" s="18">
        <v>1629</v>
      </c>
      <c r="J7" s="17"/>
      <c r="K7" s="18">
        <v>1504</v>
      </c>
      <c r="L7" s="17"/>
      <c r="M7" s="16">
        <v>608</v>
      </c>
      <c r="N7" s="17"/>
      <c r="O7" s="16">
        <v>319</v>
      </c>
      <c r="P7" s="17"/>
      <c r="Q7" s="16">
        <v>577</v>
      </c>
      <c r="R7" s="17"/>
      <c r="S7" s="16">
        <v>40</v>
      </c>
      <c r="T7" s="11"/>
    </row>
    <row r="8" spans="1:20" ht="15" customHeight="1" x14ac:dyDescent="0.15">
      <c r="A8" s="4"/>
      <c r="B8" s="9"/>
      <c r="C8" s="12"/>
      <c r="D8" s="19" t="s">
        <v>239</v>
      </c>
      <c r="E8" s="20">
        <v>8</v>
      </c>
      <c r="F8" s="21"/>
      <c r="G8" s="22">
        <v>203</v>
      </c>
      <c r="H8" s="23"/>
      <c r="I8" s="24">
        <v>1387</v>
      </c>
      <c r="J8" s="23"/>
      <c r="K8" s="24">
        <v>1137</v>
      </c>
      <c r="L8" s="23"/>
      <c r="M8" s="22">
        <v>287</v>
      </c>
      <c r="N8" s="23"/>
      <c r="O8" s="22">
        <v>163</v>
      </c>
      <c r="P8" s="23"/>
      <c r="Q8" s="22">
        <v>687</v>
      </c>
      <c r="R8" s="23"/>
      <c r="S8" s="22">
        <v>7</v>
      </c>
      <c r="T8" s="11"/>
    </row>
    <row r="9" spans="1:20" ht="15" customHeight="1" x14ac:dyDescent="0.15">
      <c r="A9" s="4"/>
      <c r="B9" s="9"/>
      <c r="C9" s="12"/>
      <c r="D9" s="25" t="s">
        <v>203</v>
      </c>
      <c r="E9" s="26">
        <f>SUM(E7:E8)</f>
        <v>30</v>
      </c>
      <c r="F9" s="27"/>
      <c r="G9" s="26">
        <f t="shared" ref="G9" si="0">SUM(G7:G8)</f>
        <v>489</v>
      </c>
      <c r="H9" s="27"/>
      <c r="I9" s="26">
        <f t="shared" ref="I9" si="1">SUM(I7:I8)</f>
        <v>3016</v>
      </c>
      <c r="J9" s="27"/>
      <c r="K9" s="26">
        <f t="shared" ref="K9" si="2">SUM(K7:K8)</f>
        <v>2641</v>
      </c>
      <c r="L9" s="27"/>
      <c r="M9" s="26">
        <f t="shared" ref="M9" si="3">SUM(M7:M8)</f>
        <v>895</v>
      </c>
      <c r="N9" s="27"/>
      <c r="O9" s="26">
        <f t="shared" ref="O9" si="4">SUM(O7:O8)</f>
        <v>482</v>
      </c>
      <c r="P9" s="27"/>
      <c r="Q9" s="26">
        <f t="shared" ref="Q9" si="5">SUM(Q7:Q8)</f>
        <v>1264</v>
      </c>
      <c r="R9" s="27"/>
      <c r="S9" s="26">
        <f t="shared" ref="S9" si="6">SUM(S7:S8)</f>
        <v>47</v>
      </c>
      <c r="T9" s="28"/>
    </row>
    <row r="10" spans="1:20" ht="15" customHeight="1" x14ac:dyDescent="0.15">
      <c r="A10" s="4"/>
      <c r="B10" s="9" t="s">
        <v>277</v>
      </c>
      <c r="C10" s="12"/>
      <c r="D10" s="13" t="s">
        <v>202</v>
      </c>
      <c r="E10" s="14">
        <v>22</v>
      </c>
      <c r="F10" s="15"/>
      <c r="G10" s="16">
        <v>300</v>
      </c>
      <c r="H10" s="17"/>
      <c r="I10" s="18">
        <v>1629</v>
      </c>
      <c r="J10" s="17"/>
      <c r="K10" s="18">
        <v>1558</v>
      </c>
      <c r="L10" s="17"/>
      <c r="M10" s="16">
        <v>614</v>
      </c>
      <c r="N10" s="17"/>
      <c r="O10" s="16">
        <v>334</v>
      </c>
      <c r="P10" s="17"/>
      <c r="Q10" s="16">
        <v>610</v>
      </c>
      <c r="R10" s="17"/>
      <c r="S10" s="16">
        <v>33</v>
      </c>
      <c r="T10" s="11"/>
    </row>
    <row r="11" spans="1:20" ht="15" customHeight="1" x14ac:dyDescent="0.15">
      <c r="A11" s="4"/>
      <c r="B11" s="9"/>
      <c r="C11" s="12"/>
      <c r="D11" s="19" t="s">
        <v>239</v>
      </c>
      <c r="E11" s="20">
        <v>9</v>
      </c>
      <c r="F11" s="21"/>
      <c r="G11" s="22">
        <v>227</v>
      </c>
      <c r="H11" s="23"/>
      <c r="I11" s="24">
        <v>1578</v>
      </c>
      <c r="J11" s="23"/>
      <c r="K11" s="24">
        <v>1211</v>
      </c>
      <c r="L11" s="23"/>
      <c r="M11" s="22">
        <v>286</v>
      </c>
      <c r="N11" s="23"/>
      <c r="O11" s="22">
        <v>213</v>
      </c>
      <c r="P11" s="23"/>
      <c r="Q11" s="22">
        <v>712</v>
      </c>
      <c r="R11" s="23"/>
      <c r="S11" s="22">
        <v>5</v>
      </c>
      <c r="T11" s="11"/>
    </row>
    <row r="12" spans="1:20" ht="15" customHeight="1" x14ac:dyDescent="0.15">
      <c r="A12" s="4"/>
      <c r="B12" s="9"/>
      <c r="C12" s="12"/>
      <c r="D12" s="25" t="s">
        <v>203</v>
      </c>
      <c r="E12" s="26">
        <f>SUM(E10:E11)</f>
        <v>31</v>
      </c>
      <c r="F12" s="27"/>
      <c r="G12" s="26">
        <f t="shared" ref="G12" si="7">SUM(G10:G11)</f>
        <v>527</v>
      </c>
      <c r="H12" s="27"/>
      <c r="I12" s="29">
        <f t="shared" ref="I12" si="8">SUM(I10:I11)</f>
        <v>3207</v>
      </c>
      <c r="J12" s="30"/>
      <c r="K12" s="29">
        <f t="shared" ref="K12" si="9">SUM(K10:K11)</f>
        <v>2769</v>
      </c>
      <c r="L12" s="30"/>
      <c r="M12" s="29">
        <f t="shared" ref="M12" si="10">SUM(M10:M11)</f>
        <v>900</v>
      </c>
      <c r="N12" s="30"/>
      <c r="O12" s="29">
        <f t="shared" ref="O12" si="11">SUM(O10:O11)</f>
        <v>547</v>
      </c>
      <c r="P12" s="30"/>
      <c r="Q12" s="29">
        <f t="shared" ref="Q12" si="12">SUM(Q10:Q11)</f>
        <v>1322</v>
      </c>
      <c r="R12" s="30"/>
      <c r="S12" s="29">
        <f t="shared" ref="S12" si="13">SUM(S10:S11)</f>
        <v>38</v>
      </c>
      <c r="T12" s="28"/>
    </row>
    <row r="13" spans="1:20" ht="15" customHeight="1" x14ac:dyDescent="0.15">
      <c r="A13" s="4"/>
      <c r="B13" s="624" t="s">
        <v>396</v>
      </c>
      <c r="C13" s="12"/>
      <c r="D13" s="13" t="s">
        <v>202</v>
      </c>
      <c r="E13" s="14">
        <v>22</v>
      </c>
      <c r="F13" s="15"/>
      <c r="G13" s="16">
        <v>290</v>
      </c>
      <c r="H13" s="17"/>
      <c r="I13" s="18">
        <v>1624</v>
      </c>
      <c r="J13" s="17"/>
      <c r="K13" s="18">
        <v>1632</v>
      </c>
      <c r="L13" s="17"/>
      <c r="M13" s="16">
        <v>616</v>
      </c>
      <c r="N13" s="17"/>
      <c r="O13" s="16">
        <v>343</v>
      </c>
      <c r="P13" s="17"/>
      <c r="Q13" s="16">
        <v>673</v>
      </c>
      <c r="R13" s="17"/>
      <c r="S13" s="16">
        <v>34</v>
      </c>
      <c r="T13" s="11"/>
    </row>
    <row r="14" spans="1:20" ht="15" customHeight="1" x14ac:dyDescent="0.15">
      <c r="A14" s="4"/>
      <c r="B14" s="624"/>
      <c r="C14" s="12"/>
      <c r="D14" s="19" t="s">
        <v>239</v>
      </c>
      <c r="E14" s="20">
        <v>9</v>
      </c>
      <c r="F14" s="21"/>
      <c r="G14" s="22">
        <v>241</v>
      </c>
      <c r="H14" s="23"/>
      <c r="I14" s="24">
        <v>1352</v>
      </c>
      <c r="J14" s="23"/>
      <c r="K14" s="24">
        <v>1240</v>
      </c>
      <c r="L14" s="23"/>
      <c r="M14" s="22">
        <v>296</v>
      </c>
      <c r="N14" s="23"/>
      <c r="O14" s="22">
        <v>228</v>
      </c>
      <c r="P14" s="23"/>
      <c r="Q14" s="22">
        <v>716</v>
      </c>
      <c r="R14" s="23"/>
      <c r="S14" s="22">
        <v>8</v>
      </c>
      <c r="T14" s="11"/>
    </row>
    <row r="15" spans="1:20" ht="15" customHeight="1" x14ac:dyDescent="0.15">
      <c r="A15" s="4"/>
      <c r="B15" s="624"/>
      <c r="C15" s="12"/>
      <c r="D15" s="25" t="s">
        <v>203</v>
      </c>
      <c r="E15" s="26">
        <f>SUM(E13:E14)</f>
        <v>31</v>
      </c>
      <c r="F15" s="27"/>
      <c r="G15" s="26">
        <f t="shared" ref="G15" si="14">SUM(G13:G14)</f>
        <v>531</v>
      </c>
      <c r="H15" s="27"/>
      <c r="I15" s="29">
        <f>SUM(I13:I14)</f>
        <v>2976</v>
      </c>
      <c r="J15" s="30"/>
      <c r="K15" s="29">
        <f t="shared" ref="K15" si="15">SUM(K13:K14)</f>
        <v>2872</v>
      </c>
      <c r="L15" s="30"/>
      <c r="M15" s="29">
        <f t="shared" ref="M15" si="16">SUM(M13:M14)</f>
        <v>912</v>
      </c>
      <c r="N15" s="30"/>
      <c r="O15" s="29">
        <f t="shared" ref="O15" si="17">SUM(O13:O14)</f>
        <v>571</v>
      </c>
      <c r="P15" s="30"/>
      <c r="Q15" s="29">
        <f t="shared" ref="Q15" si="18">SUM(Q13:Q14)</f>
        <v>1389</v>
      </c>
      <c r="R15" s="30"/>
      <c r="S15" s="29">
        <f t="shared" ref="S15" si="19">SUM(S13:S14)</f>
        <v>42</v>
      </c>
      <c r="T15" s="28"/>
    </row>
    <row r="16" spans="1:20" ht="15" customHeight="1" x14ac:dyDescent="0.15">
      <c r="A16" s="4"/>
      <c r="B16" s="624" t="s">
        <v>463</v>
      </c>
      <c r="C16" s="12"/>
      <c r="D16" s="13" t="s">
        <v>202</v>
      </c>
      <c r="E16" s="14">
        <v>22</v>
      </c>
      <c r="F16" s="15"/>
      <c r="G16" s="16">
        <v>342</v>
      </c>
      <c r="H16" s="17"/>
      <c r="I16" s="18">
        <v>1614</v>
      </c>
      <c r="J16" s="17"/>
      <c r="K16" s="18">
        <v>1552</v>
      </c>
      <c r="L16" s="17"/>
      <c r="M16" s="16">
        <v>570</v>
      </c>
      <c r="N16" s="17"/>
      <c r="O16" s="16">
        <v>316</v>
      </c>
      <c r="P16" s="17"/>
      <c r="Q16" s="16">
        <v>666</v>
      </c>
      <c r="R16" s="17"/>
      <c r="S16" s="16">
        <v>34</v>
      </c>
      <c r="T16" s="28"/>
    </row>
    <row r="17" spans="1:21" ht="15" customHeight="1" x14ac:dyDescent="0.15">
      <c r="A17" s="4"/>
      <c r="B17" s="624"/>
      <c r="C17" s="12"/>
      <c r="D17" s="19" t="s">
        <v>239</v>
      </c>
      <c r="E17" s="20">
        <v>9</v>
      </c>
      <c r="F17" s="21"/>
      <c r="G17" s="22">
        <v>243</v>
      </c>
      <c r="H17" s="23"/>
      <c r="I17" s="24">
        <v>1352</v>
      </c>
      <c r="J17" s="23"/>
      <c r="K17" s="24">
        <v>1200</v>
      </c>
      <c r="L17" s="23"/>
      <c r="M17" s="22">
        <v>288</v>
      </c>
      <c r="N17" s="23"/>
      <c r="O17" s="22">
        <v>206</v>
      </c>
      <c r="P17" s="23"/>
      <c r="Q17" s="22">
        <v>706</v>
      </c>
      <c r="R17" s="23"/>
      <c r="S17" s="22">
        <v>7</v>
      </c>
      <c r="T17" s="28"/>
    </row>
    <row r="18" spans="1:21" ht="15" customHeight="1" x14ac:dyDescent="0.15">
      <c r="A18" s="4"/>
      <c r="B18" s="624"/>
      <c r="C18" s="12"/>
      <c r="D18" s="25" t="s">
        <v>203</v>
      </c>
      <c r="E18" s="26">
        <f>SUM(E16:E17)</f>
        <v>31</v>
      </c>
      <c r="F18" s="27"/>
      <c r="G18" s="26">
        <f t="shared" ref="G18" si="20">SUM(G16:G17)</f>
        <v>585</v>
      </c>
      <c r="H18" s="27"/>
      <c r="I18" s="29">
        <f>SUM(I16:I17)</f>
        <v>2966</v>
      </c>
      <c r="J18" s="30"/>
      <c r="K18" s="29">
        <f t="shared" ref="K18" si="21">SUM(K16:K17)</f>
        <v>2752</v>
      </c>
      <c r="L18" s="30"/>
      <c r="M18" s="29">
        <f t="shared" ref="M18" si="22">SUM(M16:M17)</f>
        <v>858</v>
      </c>
      <c r="N18" s="30"/>
      <c r="O18" s="29">
        <f t="shared" ref="O18" si="23">SUM(O16:O17)</f>
        <v>522</v>
      </c>
      <c r="P18" s="30"/>
      <c r="Q18" s="29">
        <f t="shared" ref="Q18" si="24">SUM(Q16:Q17)</f>
        <v>1372</v>
      </c>
      <c r="R18" s="30"/>
      <c r="S18" s="29">
        <f t="shared" ref="S18" si="25">SUM(S16:S17)</f>
        <v>41</v>
      </c>
      <c r="T18" s="27"/>
    </row>
    <row r="19" spans="1:21" ht="15" customHeight="1" x14ac:dyDescent="0.15">
      <c r="A19" s="4"/>
      <c r="B19" s="641" t="s">
        <v>464</v>
      </c>
      <c r="C19" s="31"/>
      <c r="D19" s="32" t="s">
        <v>202</v>
      </c>
      <c r="E19" s="33">
        <f>SUM(E24,E28,E32,E36,E40,E44,E48)</f>
        <v>23</v>
      </c>
      <c r="F19" s="34"/>
      <c r="G19" s="33">
        <f>SUM(G24,G28,G32,G36,G40,G44,G48)</f>
        <v>355</v>
      </c>
      <c r="H19" s="34"/>
      <c r="I19" s="35">
        <f>SUM(I24,I28,I32,I36,I40,I44,I48)</f>
        <v>1674</v>
      </c>
      <c r="J19" s="34"/>
      <c r="K19" s="35">
        <f>SUM(K24,K28,K32,K36,K40,K44,K48)</f>
        <v>1552</v>
      </c>
      <c r="L19" s="34"/>
      <c r="M19" s="36">
        <f>SUM(M24,M28,M32,M36,M40,M44,M48)</f>
        <v>597</v>
      </c>
      <c r="N19" s="34"/>
      <c r="O19" s="33">
        <f>SUM(O24,O28,O32,O36,O40,O44,O48)</f>
        <v>312</v>
      </c>
      <c r="P19" s="34"/>
      <c r="Q19" s="33">
        <f>SUM(Q24,Q28,Q32,Q36,Q40,Q44,Q48)</f>
        <v>643</v>
      </c>
      <c r="R19" s="34"/>
      <c r="S19" s="33">
        <f>SUM(S24,S28,S32,S36,S40,S44,S48)</f>
        <v>29</v>
      </c>
      <c r="T19" s="37"/>
    </row>
    <row r="20" spans="1:21" ht="15" customHeight="1" x14ac:dyDescent="0.15">
      <c r="A20" s="4"/>
      <c r="B20" s="641"/>
      <c r="C20" s="31"/>
      <c r="D20" s="38" t="s">
        <v>239</v>
      </c>
      <c r="E20" s="39">
        <f>SUM(E25,E29,E33,E37,E41,E45,E49)</f>
        <v>9</v>
      </c>
      <c r="F20" s="40"/>
      <c r="G20" s="39">
        <f>SUM(G25,G29,G33,G37,G41,G45,G49)</f>
        <v>267</v>
      </c>
      <c r="H20" s="40"/>
      <c r="I20" s="41">
        <f>SUM(I25,I29,I33,I37,I41,I45,I49)</f>
        <v>1350</v>
      </c>
      <c r="J20" s="40"/>
      <c r="K20" s="41">
        <f>SUM(K25,K29,K33,K37,K41,K45,K49)</f>
        <v>1134</v>
      </c>
      <c r="L20" s="40"/>
      <c r="M20" s="42">
        <f>SUM(M25,M29,M33,M37,M41,M45,M49)</f>
        <v>291</v>
      </c>
      <c r="N20" s="40"/>
      <c r="O20" s="39">
        <f>SUM(O25,O29,O33,O37,O41,O45,O49)</f>
        <v>209</v>
      </c>
      <c r="P20" s="40"/>
      <c r="Q20" s="39">
        <f>SUM(Q25,Q29,Q33,Q37,Q41,Q45,Q49)</f>
        <v>634</v>
      </c>
      <c r="R20" s="40"/>
      <c r="S20" s="39">
        <f>SUM(S25,S29,S33,S37,S41,S45,S49)</f>
        <v>8</v>
      </c>
      <c r="T20" s="37"/>
    </row>
    <row r="21" spans="1:21" ht="15" customHeight="1" x14ac:dyDescent="0.15">
      <c r="A21" s="4"/>
      <c r="B21" s="641"/>
      <c r="C21" s="31"/>
      <c r="D21" s="43" t="s">
        <v>240</v>
      </c>
      <c r="E21" s="44"/>
      <c r="F21" s="45"/>
      <c r="G21" s="39"/>
      <c r="H21" s="40"/>
      <c r="I21" s="39">
        <f>SUM(I26,I30,I34,I38,I42,I46,I50)</f>
        <v>465</v>
      </c>
      <c r="J21" s="40"/>
      <c r="K21" s="39">
        <f>SUM(K26,K30,K34,K38,K42,K46,K50)</f>
        <v>322</v>
      </c>
      <c r="L21" s="46"/>
      <c r="M21" s="39">
        <f>SUM(M26,M30,M34,M38,M42,M46,M50)</f>
        <v>0</v>
      </c>
      <c r="N21" s="46"/>
      <c r="O21" s="39">
        <f>SUM(O26,O30,O34,O38,O42,O46,O50)</f>
        <v>41</v>
      </c>
      <c r="P21" s="46"/>
      <c r="Q21" s="39">
        <f>SUM(Q26,Q30,Q34,Q38,Q42,Q46,Q50)</f>
        <v>281</v>
      </c>
      <c r="R21" s="46"/>
      <c r="S21" s="39">
        <f>SUM(S26,S30,S34,S38,S42,S46,S50)</f>
        <v>1</v>
      </c>
      <c r="T21" s="37"/>
    </row>
    <row r="22" spans="1:21" ht="15" customHeight="1" x14ac:dyDescent="0.15">
      <c r="A22" s="4"/>
      <c r="B22" s="641"/>
      <c r="C22" s="31"/>
      <c r="D22" s="47" t="s">
        <v>241</v>
      </c>
      <c r="E22" s="44"/>
      <c r="F22" s="45"/>
      <c r="G22" s="39"/>
      <c r="H22" s="40"/>
      <c r="I22" s="39">
        <f>SUM(I27,I31,I35,I39,I43,I47,I51)</f>
        <v>885</v>
      </c>
      <c r="J22" s="40"/>
      <c r="K22" s="39">
        <f>SUM(K27,K31,K35,K39,K43,K47,K51)</f>
        <v>812</v>
      </c>
      <c r="L22" s="46"/>
      <c r="M22" s="39">
        <f>SUM(M27,M31,M35,M39,M43,M47,M51)</f>
        <v>291</v>
      </c>
      <c r="N22" s="46"/>
      <c r="O22" s="39">
        <f>SUM(O27,O31,O35,O39,O43,O47,O51)</f>
        <v>168</v>
      </c>
      <c r="P22" s="46"/>
      <c r="Q22" s="39">
        <f>SUM(Q27,Q31,Q35,Q39,Q43,Q47,Q51)</f>
        <v>353</v>
      </c>
      <c r="R22" s="46"/>
      <c r="S22" s="39">
        <f>SUM(S27,S31,S35,S39,S43,S47,S51)</f>
        <v>7</v>
      </c>
      <c r="T22" s="37"/>
    </row>
    <row r="23" spans="1:21" ht="15" customHeight="1" thickBot="1" x14ac:dyDescent="0.2">
      <c r="A23" s="48"/>
      <c r="B23" s="642"/>
      <c r="C23" s="49"/>
      <c r="D23" s="50" t="s">
        <v>203</v>
      </c>
      <c r="E23" s="51">
        <f>SUM(E19:E20)</f>
        <v>32</v>
      </c>
      <c r="F23" s="52"/>
      <c r="G23" s="51">
        <f>SUM(G19:G20)</f>
        <v>622</v>
      </c>
      <c r="H23" s="52"/>
      <c r="I23" s="53">
        <f>SUM(I19:I20)</f>
        <v>3024</v>
      </c>
      <c r="J23" s="54"/>
      <c r="K23" s="55">
        <f>SUM(K19:K20)</f>
        <v>2686</v>
      </c>
      <c r="L23" s="52"/>
      <c r="M23" s="56">
        <f>SUM(M19:M20)</f>
        <v>888</v>
      </c>
      <c r="N23" s="52"/>
      <c r="O23" s="51">
        <f>SUM(O19:O20)</f>
        <v>521</v>
      </c>
      <c r="P23" s="52"/>
      <c r="Q23" s="55">
        <f>SUM(Q19:Q20)</f>
        <v>1277</v>
      </c>
      <c r="R23" s="52"/>
      <c r="S23" s="51">
        <f>SUM(S19:S20)</f>
        <v>37</v>
      </c>
      <c r="T23" s="57"/>
    </row>
    <row r="24" spans="1:21" ht="12.95" customHeight="1" thickTop="1" x14ac:dyDescent="0.15">
      <c r="A24" s="4"/>
      <c r="B24" s="643" t="s">
        <v>314</v>
      </c>
      <c r="C24" s="58"/>
      <c r="D24" s="59" t="s">
        <v>202</v>
      </c>
      <c r="E24" s="10">
        <v>2</v>
      </c>
      <c r="F24" s="8"/>
      <c r="G24" s="9">
        <v>36</v>
      </c>
      <c r="H24" s="8"/>
      <c r="I24" s="9">
        <v>155</v>
      </c>
      <c r="J24" s="8"/>
      <c r="K24" s="60">
        <f>SUM(M24:Q24)</f>
        <v>137</v>
      </c>
      <c r="L24" s="8"/>
      <c r="M24" s="60">
        <v>57</v>
      </c>
      <c r="N24" s="8"/>
      <c r="O24" s="9">
        <v>23</v>
      </c>
      <c r="P24" s="8"/>
      <c r="Q24" s="9">
        <v>57</v>
      </c>
      <c r="R24" s="8"/>
      <c r="S24" s="10">
        <v>1</v>
      </c>
      <c r="T24" s="11"/>
      <c r="U24" s="61"/>
    </row>
    <row r="25" spans="1:21" ht="12.95" customHeight="1" x14ac:dyDescent="0.15">
      <c r="A25" s="4"/>
      <c r="B25" s="644"/>
      <c r="C25" s="58"/>
      <c r="D25" s="19" t="s">
        <v>239</v>
      </c>
      <c r="E25" s="10">
        <v>1</v>
      </c>
      <c r="F25" s="8"/>
      <c r="G25" s="9">
        <v>35</v>
      </c>
      <c r="H25" s="8"/>
      <c r="I25" s="9">
        <f>I26+I27</f>
        <v>180</v>
      </c>
      <c r="J25" s="8"/>
      <c r="K25" s="9">
        <f t="shared" ref="K25:K51" si="26">SUM(M25:Q25)</f>
        <v>158</v>
      </c>
      <c r="L25" s="8"/>
      <c r="M25" s="9">
        <f>M26+M27</f>
        <v>37</v>
      </c>
      <c r="N25" s="8"/>
      <c r="O25" s="9">
        <f>O26+O27</f>
        <v>24</v>
      </c>
      <c r="P25" s="8"/>
      <c r="Q25" s="9">
        <f>Q26+Q27</f>
        <v>97</v>
      </c>
      <c r="R25" s="8"/>
      <c r="S25" s="9">
        <f>S26+S27</f>
        <v>0</v>
      </c>
      <c r="T25" s="11"/>
      <c r="U25" s="61"/>
    </row>
    <row r="26" spans="1:21" ht="12.95" customHeight="1" x14ac:dyDescent="0.15">
      <c r="A26" s="4"/>
      <c r="B26" s="644"/>
      <c r="C26" s="58"/>
      <c r="D26" s="10" t="s">
        <v>240</v>
      </c>
      <c r="E26" s="10"/>
      <c r="F26" s="8"/>
      <c r="G26" s="9"/>
      <c r="H26" s="8"/>
      <c r="I26" s="62">
        <v>60</v>
      </c>
      <c r="J26" s="63"/>
      <c r="K26" s="62">
        <f t="shared" si="26"/>
        <v>50</v>
      </c>
      <c r="L26" s="63"/>
      <c r="M26" s="62">
        <v>0</v>
      </c>
      <c r="N26" s="63"/>
      <c r="O26" s="62">
        <v>0</v>
      </c>
      <c r="P26" s="63"/>
      <c r="Q26" s="62">
        <v>50</v>
      </c>
      <c r="R26" s="63"/>
      <c r="S26" s="62">
        <v>0</v>
      </c>
      <c r="T26" s="11"/>
      <c r="U26" s="61"/>
    </row>
    <row r="27" spans="1:21" ht="12.95" customHeight="1" x14ac:dyDescent="0.15">
      <c r="A27" s="64"/>
      <c r="B27" s="645"/>
      <c r="C27" s="65"/>
      <c r="D27" s="66" t="s">
        <v>241</v>
      </c>
      <c r="E27" s="66"/>
      <c r="F27" s="67"/>
      <c r="G27" s="68"/>
      <c r="H27" s="67"/>
      <c r="I27" s="69">
        <v>120</v>
      </c>
      <c r="J27" s="70"/>
      <c r="K27" s="69">
        <f t="shared" si="26"/>
        <v>108</v>
      </c>
      <c r="L27" s="70"/>
      <c r="M27" s="69">
        <v>37</v>
      </c>
      <c r="N27" s="70"/>
      <c r="O27" s="69">
        <v>24</v>
      </c>
      <c r="P27" s="70"/>
      <c r="Q27" s="69">
        <v>47</v>
      </c>
      <c r="R27" s="70"/>
      <c r="S27" s="71">
        <v>0</v>
      </c>
      <c r="T27" s="72"/>
      <c r="U27" s="61"/>
    </row>
    <row r="28" spans="1:21" ht="12.95" customHeight="1" x14ac:dyDescent="0.15">
      <c r="A28" s="4"/>
      <c r="B28" s="649" t="s">
        <v>315</v>
      </c>
      <c r="C28" s="58"/>
      <c r="D28" s="59" t="s">
        <v>202</v>
      </c>
      <c r="E28" s="10">
        <v>9</v>
      </c>
      <c r="F28" s="8"/>
      <c r="G28" s="9">
        <v>127</v>
      </c>
      <c r="H28" s="8"/>
      <c r="I28" s="9">
        <v>576</v>
      </c>
      <c r="J28" s="8"/>
      <c r="K28" s="73">
        <f t="shared" si="26"/>
        <v>537</v>
      </c>
      <c r="L28" s="8"/>
      <c r="M28" s="60">
        <v>203</v>
      </c>
      <c r="N28" s="8"/>
      <c r="O28" s="9">
        <v>113</v>
      </c>
      <c r="P28" s="8"/>
      <c r="Q28" s="9">
        <v>221</v>
      </c>
      <c r="R28" s="8"/>
      <c r="S28" s="10">
        <v>6</v>
      </c>
      <c r="T28" s="11"/>
      <c r="U28" s="61"/>
    </row>
    <row r="29" spans="1:21" ht="12.95" customHeight="1" x14ac:dyDescent="0.15">
      <c r="A29" s="4"/>
      <c r="B29" s="644"/>
      <c r="C29" s="58"/>
      <c r="D29" s="19" t="s">
        <v>239</v>
      </c>
      <c r="E29" s="10">
        <v>4</v>
      </c>
      <c r="F29" s="8"/>
      <c r="G29" s="9">
        <v>98</v>
      </c>
      <c r="H29" s="8"/>
      <c r="I29" s="9">
        <f>I30+I31</f>
        <v>555</v>
      </c>
      <c r="J29" s="8"/>
      <c r="K29" s="9">
        <f t="shared" si="26"/>
        <v>484</v>
      </c>
      <c r="L29" s="8"/>
      <c r="M29" s="9">
        <f>M30+M31</f>
        <v>121</v>
      </c>
      <c r="N29" s="8"/>
      <c r="O29" s="9">
        <f>O30+O31</f>
        <v>105</v>
      </c>
      <c r="P29" s="8"/>
      <c r="Q29" s="9">
        <f>Q30+Q31</f>
        <v>258</v>
      </c>
      <c r="R29" s="8"/>
      <c r="S29" s="9">
        <f>S30+S31</f>
        <v>1</v>
      </c>
      <c r="T29" s="11"/>
      <c r="U29" s="61"/>
    </row>
    <row r="30" spans="1:21" ht="12.95" customHeight="1" x14ac:dyDescent="0.15">
      <c r="A30" s="4"/>
      <c r="B30" s="644"/>
      <c r="C30" s="58"/>
      <c r="D30" s="10" t="s">
        <v>240</v>
      </c>
      <c r="E30" s="10"/>
      <c r="F30" s="8"/>
      <c r="G30" s="9"/>
      <c r="H30" s="8"/>
      <c r="I30" s="62">
        <v>220</v>
      </c>
      <c r="J30" s="63"/>
      <c r="K30" s="62">
        <f t="shared" si="26"/>
        <v>150</v>
      </c>
      <c r="L30" s="63"/>
      <c r="M30" s="62">
        <v>0</v>
      </c>
      <c r="N30" s="63"/>
      <c r="O30" s="62">
        <v>35</v>
      </c>
      <c r="P30" s="63"/>
      <c r="Q30" s="62">
        <v>115</v>
      </c>
      <c r="R30" s="63"/>
      <c r="S30" s="62">
        <v>0</v>
      </c>
      <c r="T30" s="11"/>
      <c r="U30" s="61"/>
    </row>
    <row r="31" spans="1:21" ht="12.95" customHeight="1" x14ac:dyDescent="0.15">
      <c r="A31" s="64"/>
      <c r="B31" s="645"/>
      <c r="C31" s="65"/>
      <c r="D31" s="66" t="s">
        <v>241</v>
      </c>
      <c r="E31" s="66"/>
      <c r="F31" s="67"/>
      <c r="G31" s="68"/>
      <c r="H31" s="67"/>
      <c r="I31" s="69">
        <v>335</v>
      </c>
      <c r="J31" s="70"/>
      <c r="K31" s="69">
        <f t="shared" si="26"/>
        <v>334</v>
      </c>
      <c r="L31" s="70"/>
      <c r="M31" s="66">
        <v>121</v>
      </c>
      <c r="N31" s="67"/>
      <c r="O31" s="68">
        <v>70</v>
      </c>
      <c r="P31" s="67"/>
      <c r="Q31" s="68">
        <v>143</v>
      </c>
      <c r="R31" s="70"/>
      <c r="S31" s="69">
        <v>1</v>
      </c>
      <c r="T31" s="72"/>
      <c r="U31" s="61"/>
    </row>
    <row r="32" spans="1:21" ht="12.95" customHeight="1" x14ac:dyDescent="0.15">
      <c r="A32" s="4"/>
      <c r="B32" s="649" t="s">
        <v>10</v>
      </c>
      <c r="C32" s="58"/>
      <c r="D32" s="59" t="s">
        <v>202</v>
      </c>
      <c r="E32" s="10">
        <v>2</v>
      </c>
      <c r="F32" s="8"/>
      <c r="G32" s="9">
        <v>34</v>
      </c>
      <c r="H32" s="8"/>
      <c r="I32" s="9">
        <v>150</v>
      </c>
      <c r="J32" s="8"/>
      <c r="K32" s="73">
        <f t="shared" si="26"/>
        <v>128</v>
      </c>
      <c r="L32" s="8"/>
      <c r="M32" s="60">
        <v>51</v>
      </c>
      <c r="N32" s="8"/>
      <c r="O32" s="9">
        <v>26</v>
      </c>
      <c r="P32" s="8"/>
      <c r="Q32" s="9">
        <v>51</v>
      </c>
      <c r="R32" s="8"/>
      <c r="S32" s="20">
        <v>12</v>
      </c>
      <c r="T32" s="11"/>
      <c r="U32" s="61"/>
    </row>
    <row r="33" spans="1:21" ht="12.95" customHeight="1" x14ac:dyDescent="0.15">
      <c r="A33" s="4"/>
      <c r="B33" s="644"/>
      <c r="C33" s="58"/>
      <c r="D33" s="19" t="s">
        <v>239</v>
      </c>
      <c r="E33" s="20">
        <v>0</v>
      </c>
      <c r="F33" s="74"/>
      <c r="G33" s="20">
        <v>0</v>
      </c>
      <c r="H33" s="74"/>
      <c r="I33" s="9">
        <f>I34+I35</f>
        <v>0</v>
      </c>
      <c r="J33" s="74"/>
      <c r="K33" s="60">
        <f t="shared" si="26"/>
        <v>0</v>
      </c>
      <c r="L33" s="74"/>
      <c r="M33" s="9">
        <f>M34+M35</f>
        <v>0</v>
      </c>
      <c r="N33" s="8"/>
      <c r="O33" s="9">
        <f>O34+O35</f>
        <v>0</v>
      </c>
      <c r="P33" s="8"/>
      <c r="Q33" s="9">
        <f>Q34+Q35</f>
        <v>0</v>
      </c>
      <c r="R33" s="74"/>
      <c r="S33" s="9">
        <f>S34+S35</f>
        <v>0</v>
      </c>
      <c r="T33" s="11"/>
      <c r="U33" s="61"/>
    </row>
    <row r="34" spans="1:21" s="77" customFormat="1" ht="12.95" customHeight="1" x14ac:dyDescent="0.15">
      <c r="A34" s="4"/>
      <c r="B34" s="644"/>
      <c r="C34" s="58"/>
      <c r="D34" s="10" t="s">
        <v>240</v>
      </c>
      <c r="E34" s="20"/>
      <c r="F34" s="74"/>
      <c r="G34" s="20"/>
      <c r="H34" s="74"/>
      <c r="I34" s="62">
        <v>0</v>
      </c>
      <c r="J34" s="75"/>
      <c r="K34" s="62">
        <f t="shared" si="26"/>
        <v>0</v>
      </c>
      <c r="L34" s="75"/>
      <c r="M34" s="62">
        <v>0</v>
      </c>
      <c r="N34" s="75"/>
      <c r="O34" s="62">
        <v>0</v>
      </c>
      <c r="P34" s="75"/>
      <c r="Q34" s="62">
        <v>0</v>
      </c>
      <c r="R34" s="75"/>
      <c r="S34" s="62">
        <v>0</v>
      </c>
      <c r="T34" s="74"/>
      <c r="U34" s="76"/>
    </row>
    <row r="35" spans="1:21" ht="12.95" customHeight="1" x14ac:dyDescent="0.15">
      <c r="A35" s="64"/>
      <c r="B35" s="645"/>
      <c r="C35" s="65"/>
      <c r="D35" s="66" t="s">
        <v>241</v>
      </c>
      <c r="E35" s="71"/>
      <c r="F35" s="78"/>
      <c r="G35" s="71"/>
      <c r="H35" s="78"/>
      <c r="I35" s="71">
        <v>0</v>
      </c>
      <c r="J35" s="79"/>
      <c r="K35" s="69">
        <f t="shared" si="26"/>
        <v>0</v>
      </c>
      <c r="L35" s="79"/>
      <c r="M35" s="69">
        <v>0</v>
      </c>
      <c r="N35" s="79"/>
      <c r="O35" s="69">
        <v>0</v>
      </c>
      <c r="P35" s="79"/>
      <c r="Q35" s="69">
        <v>0</v>
      </c>
      <c r="R35" s="79"/>
      <c r="S35" s="69">
        <v>0</v>
      </c>
      <c r="T35" s="78"/>
      <c r="U35" s="61"/>
    </row>
    <row r="36" spans="1:21" ht="12.95" customHeight="1" x14ac:dyDescent="0.15">
      <c r="A36" s="80"/>
      <c r="B36" s="649" t="s">
        <v>11</v>
      </c>
      <c r="C36" s="81"/>
      <c r="D36" s="59" t="s">
        <v>202</v>
      </c>
      <c r="E36" s="10">
        <v>2</v>
      </c>
      <c r="F36" s="8"/>
      <c r="G36" s="9">
        <v>29</v>
      </c>
      <c r="H36" s="8"/>
      <c r="I36" s="9">
        <v>195</v>
      </c>
      <c r="J36" s="8"/>
      <c r="K36" s="60">
        <f t="shared" si="26"/>
        <v>173</v>
      </c>
      <c r="L36" s="8"/>
      <c r="M36" s="60">
        <v>63</v>
      </c>
      <c r="N36" s="8"/>
      <c r="O36" s="60">
        <v>35</v>
      </c>
      <c r="P36" s="8"/>
      <c r="Q36" s="9">
        <v>75</v>
      </c>
      <c r="R36" s="8"/>
      <c r="S36" s="10">
        <v>2</v>
      </c>
      <c r="T36" s="11"/>
      <c r="U36" s="61"/>
    </row>
    <row r="37" spans="1:21" ht="12.95" customHeight="1" x14ac:dyDescent="0.15">
      <c r="A37" s="4"/>
      <c r="B37" s="644"/>
      <c r="C37" s="82"/>
      <c r="D37" s="19" t="s">
        <v>239</v>
      </c>
      <c r="E37" s="20">
        <v>0</v>
      </c>
      <c r="F37" s="11"/>
      <c r="G37" s="20">
        <v>0</v>
      </c>
      <c r="H37" s="11"/>
      <c r="I37" s="9">
        <f>I38+I39</f>
        <v>0</v>
      </c>
      <c r="J37" s="11"/>
      <c r="K37" s="60">
        <f t="shared" si="26"/>
        <v>0</v>
      </c>
      <c r="L37" s="11"/>
      <c r="M37" s="9">
        <f>M38+M39</f>
        <v>0</v>
      </c>
      <c r="N37" s="8"/>
      <c r="O37" s="9">
        <f>O38+O39</f>
        <v>0</v>
      </c>
      <c r="P37" s="8"/>
      <c r="Q37" s="9">
        <f>Q38+Q39</f>
        <v>0</v>
      </c>
      <c r="R37" s="11"/>
      <c r="S37" s="9">
        <f>S38+S39</f>
        <v>0</v>
      </c>
      <c r="T37" s="11"/>
      <c r="U37" s="61"/>
    </row>
    <row r="38" spans="1:21" ht="12.95" customHeight="1" x14ac:dyDescent="0.15">
      <c r="A38" s="4"/>
      <c r="B38" s="644"/>
      <c r="C38" s="82"/>
      <c r="D38" s="10" t="s">
        <v>240</v>
      </c>
      <c r="E38" s="20"/>
      <c r="F38" s="74"/>
      <c r="G38" s="20"/>
      <c r="H38" s="74"/>
      <c r="I38" s="62">
        <v>0</v>
      </c>
      <c r="J38" s="75"/>
      <c r="K38" s="62">
        <f t="shared" si="26"/>
        <v>0</v>
      </c>
      <c r="L38" s="75"/>
      <c r="M38" s="62">
        <v>0</v>
      </c>
      <c r="N38" s="75"/>
      <c r="O38" s="62">
        <v>0</v>
      </c>
      <c r="P38" s="75"/>
      <c r="Q38" s="62">
        <v>0</v>
      </c>
      <c r="R38" s="75"/>
      <c r="S38" s="62">
        <v>0</v>
      </c>
      <c r="T38" s="74"/>
      <c r="U38" s="61"/>
    </row>
    <row r="39" spans="1:21" ht="12.95" customHeight="1" x14ac:dyDescent="0.15">
      <c r="A39" s="64"/>
      <c r="B39" s="645"/>
      <c r="C39" s="83"/>
      <c r="D39" s="66" t="s">
        <v>241</v>
      </c>
      <c r="E39" s="71"/>
      <c r="F39" s="78"/>
      <c r="G39" s="71"/>
      <c r="H39" s="78"/>
      <c r="I39" s="71">
        <v>0</v>
      </c>
      <c r="J39" s="79"/>
      <c r="K39" s="69">
        <f t="shared" si="26"/>
        <v>0</v>
      </c>
      <c r="L39" s="79"/>
      <c r="M39" s="69">
        <v>0</v>
      </c>
      <c r="N39" s="79"/>
      <c r="O39" s="69">
        <v>0</v>
      </c>
      <c r="P39" s="79"/>
      <c r="Q39" s="69">
        <v>0</v>
      </c>
      <c r="R39" s="79"/>
      <c r="S39" s="69">
        <v>0</v>
      </c>
      <c r="T39" s="78"/>
      <c r="U39" s="61"/>
    </row>
    <row r="40" spans="1:21" ht="12.95" customHeight="1" x14ac:dyDescent="0.15">
      <c r="A40" s="4"/>
      <c r="B40" s="634" t="s">
        <v>153</v>
      </c>
      <c r="C40" s="58"/>
      <c r="D40" s="59" t="s">
        <v>202</v>
      </c>
      <c r="E40" s="10">
        <v>4</v>
      </c>
      <c r="F40" s="8"/>
      <c r="G40" s="9">
        <v>60</v>
      </c>
      <c r="H40" s="8"/>
      <c r="I40" s="9">
        <v>288</v>
      </c>
      <c r="J40" s="8"/>
      <c r="K40" s="73">
        <f t="shared" si="26"/>
        <v>256</v>
      </c>
      <c r="L40" s="8"/>
      <c r="M40" s="84">
        <v>93</v>
      </c>
      <c r="N40" s="85"/>
      <c r="O40" s="86">
        <v>46</v>
      </c>
      <c r="P40" s="85"/>
      <c r="Q40" s="86">
        <v>117</v>
      </c>
      <c r="R40" s="8"/>
      <c r="S40" s="10">
        <v>4</v>
      </c>
      <c r="T40" s="11"/>
      <c r="U40" s="61"/>
    </row>
    <row r="41" spans="1:21" ht="12.95" customHeight="1" x14ac:dyDescent="0.15">
      <c r="A41" s="4"/>
      <c r="B41" s="650"/>
      <c r="C41" s="58"/>
      <c r="D41" s="19" t="s">
        <v>239</v>
      </c>
      <c r="E41" s="10">
        <v>2</v>
      </c>
      <c r="F41" s="8"/>
      <c r="G41" s="9">
        <v>69</v>
      </c>
      <c r="H41" s="8"/>
      <c r="I41" s="9">
        <f>I42+I43</f>
        <v>300</v>
      </c>
      <c r="J41" s="8"/>
      <c r="K41" s="9">
        <f t="shared" si="26"/>
        <v>218</v>
      </c>
      <c r="L41" s="8"/>
      <c r="M41" s="10">
        <f>M42+M43</f>
        <v>63</v>
      </c>
      <c r="N41" s="8"/>
      <c r="O41" s="9">
        <f>O42+O43</f>
        <v>32</v>
      </c>
      <c r="P41" s="8"/>
      <c r="Q41" s="9">
        <f>Q42+Q43</f>
        <v>123</v>
      </c>
      <c r="R41" s="8"/>
      <c r="S41" s="9">
        <f>S42+S43</f>
        <v>4</v>
      </c>
      <c r="T41" s="11"/>
      <c r="U41" s="61"/>
    </row>
    <row r="42" spans="1:21" ht="12.95" customHeight="1" x14ac:dyDescent="0.15">
      <c r="A42" s="4"/>
      <c r="B42" s="650"/>
      <c r="C42" s="58"/>
      <c r="D42" s="10" t="s">
        <v>240</v>
      </c>
      <c r="E42" s="10"/>
      <c r="F42" s="8"/>
      <c r="G42" s="9"/>
      <c r="H42" s="8"/>
      <c r="I42" s="62">
        <v>80</v>
      </c>
      <c r="J42" s="63"/>
      <c r="K42" s="62">
        <f t="shared" si="26"/>
        <v>39</v>
      </c>
      <c r="L42" s="63"/>
      <c r="M42" s="62">
        <v>0</v>
      </c>
      <c r="N42" s="63"/>
      <c r="O42" s="62">
        <v>0</v>
      </c>
      <c r="P42" s="63"/>
      <c r="Q42" s="62">
        <v>39</v>
      </c>
      <c r="R42" s="63"/>
      <c r="S42" s="62">
        <v>0</v>
      </c>
      <c r="T42" s="11"/>
      <c r="U42" s="61"/>
    </row>
    <row r="43" spans="1:21" ht="12.95" customHeight="1" x14ac:dyDescent="0.15">
      <c r="A43" s="64"/>
      <c r="B43" s="635"/>
      <c r="C43" s="65"/>
      <c r="D43" s="66" t="s">
        <v>241</v>
      </c>
      <c r="E43" s="66"/>
      <c r="F43" s="67"/>
      <c r="G43" s="68"/>
      <c r="H43" s="67"/>
      <c r="I43" s="69">
        <v>220</v>
      </c>
      <c r="J43" s="70"/>
      <c r="K43" s="69">
        <f t="shared" si="26"/>
        <v>179</v>
      </c>
      <c r="L43" s="70"/>
      <c r="M43" s="66">
        <v>63</v>
      </c>
      <c r="N43" s="67"/>
      <c r="O43" s="68">
        <v>32</v>
      </c>
      <c r="P43" s="67"/>
      <c r="Q43" s="68">
        <v>84</v>
      </c>
      <c r="R43" s="70"/>
      <c r="S43" s="71">
        <v>4</v>
      </c>
      <c r="T43" s="72"/>
      <c r="U43" s="61"/>
    </row>
    <row r="44" spans="1:21" ht="12.95" customHeight="1" x14ac:dyDescent="0.15">
      <c r="A44" s="4"/>
      <c r="B44" s="649" t="s">
        <v>13</v>
      </c>
      <c r="C44" s="58"/>
      <c r="D44" s="59" t="s">
        <v>202</v>
      </c>
      <c r="E44" s="10">
        <v>4</v>
      </c>
      <c r="F44" s="8"/>
      <c r="G44" s="9">
        <v>69</v>
      </c>
      <c r="H44" s="8"/>
      <c r="I44" s="9">
        <v>310</v>
      </c>
      <c r="J44" s="8"/>
      <c r="K44" s="73">
        <f t="shared" si="26"/>
        <v>321</v>
      </c>
      <c r="L44" s="8"/>
      <c r="M44" s="60">
        <v>130</v>
      </c>
      <c r="N44" s="8"/>
      <c r="O44" s="9">
        <v>69</v>
      </c>
      <c r="P44" s="8"/>
      <c r="Q44" s="9">
        <v>122</v>
      </c>
      <c r="R44" s="8"/>
      <c r="S44" s="10">
        <v>4</v>
      </c>
      <c r="T44" s="11"/>
      <c r="U44" s="61"/>
    </row>
    <row r="45" spans="1:21" ht="12.95" customHeight="1" x14ac:dyDescent="0.15">
      <c r="A45" s="4"/>
      <c r="B45" s="644"/>
      <c r="C45" s="58"/>
      <c r="D45" s="19" t="s">
        <v>239</v>
      </c>
      <c r="E45" s="20">
        <v>2</v>
      </c>
      <c r="F45" s="11"/>
      <c r="G45" s="20">
        <v>65</v>
      </c>
      <c r="H45" s="11"/>
      <c r="I45" s="9">
        <f>I46+I47</f>
        <v>315</v>
      </c>
      <c r="J45" s="8"/>
      <c r="K45" s="9">
        <f t="shared" si="26"/>
        <v>274</v>
      </c>
      <c r="L45" s="8"/>
      <c r="M45" s="10">
        <f>M46+M47</f>
        <v>70</v>
      </c>
      <c r="N45" s="8"/>
      <c r="O45" s="9">
        <f>O46+O47</f>
        <v>48</v>
      </c>
      <c r="P45" s="8"/>
      <c r="Q45" s="9">
        <f>Q46+Q47</f>
        <v>156</v>
      </c>
      <c r="R45" s="8"/>
      <c r="S45" s="9">
        <f>S46+S47</f>
        <v>3</v>
      </c>
      <c r="T45" s="11"/>
      <c r="U45" s="61"/>
    </row>
    <row r="46" spans="1:21" ht="12.95" customHeight="1" x14ac:dyDescent="0.15">
      <c r="A46" s="4"/>
      <c r="B46" s="644"/>
      <c r="C46" s="58"/>
      <c r="D46" s="10" t="s">
        <v>240</v>
      </c>
      <c r="E46" s="20"/>
      <c r="F46" s="11"/>
      <c r="G46" s="20"/>
      <c r="H46" s="11"/>
      <c r="I46" s="20">
        <v>105</v>
      </c>
      <c r="J46" s="87"/>
      <c r="K46" s="62">
        <f t="shared" si="26"/>
        <v>83</v>
      </c>
      <c r="L46" s="87"/>
      <c r="M46" s="62">
        <v>0</v>
      </c>
      <c r="N46" s="87"/>
      <c r="O46" s="62">
        <v>6</v>
      </c>
      <c r="P46" s="87"/>
      <c r="Q46" s="20">
        <v>77</v>
      </c>
      <c r="R46" s="87"/>
      <c r="S46" s="62">
        <v>1</v>
      </c>
      <c r="T46" s="11"/>
      <c r="U46" s="61"/>
    </row>
    <row r="47" spans="1:21" ht="12.95" customHeight="1" x14ac:dyDescent="0.15">
      <c r="A47" s="64"/>
      <c r="B47" s="645"/>
      <c r="C47" s="65"/>
      <c r="D47" s="66" t="s">
        <v>241</v>
      </c>
      <c r="E47" s="71"/>
      <c r="F47" s="72"/>
      <c r="G47" s="71"/>
      <c r="H47" s="72"/>
      <c r="I47" s="71">
        <v>210</v>
      </c>
      <c r="J47" s="88"/>
      <c r="K47" s="69">
        <f t="shared" si="26"/>
        <v>191</v>
      </c>
      <c r="L47" s="88"/>
      <c r="M47" s="66">
        <v>70</v>
      </c>
      <c r="N47" s="67"/>
      <c r="O47" s="68">
        <v>42</v>
      </c>
      <c r="P47" s="67"/>
      <c r="Q47" s="68">
        <v>79</v>
      </c>
      <c r="R47" s="88"/>
      <c r="S47" s="71">
        <v>2</v>
      </c>
      <c r="T47" s="72"/>
      <c r="U47" s="61"/>
    </row>
    <row r="48" spans="1:21" ht="12.95" customHeight="1" x14ac:dyDescent="0.15">
      <c r="A48" s="4"/>
      <c r="B48" s="646" t="s">
        <v>14</v>
      </c>
      <c r="C48" s="58"/>
      <c r="D48" s="59" t="s">
        <v>202</v>
      </c>
      <c r="E48" s="20">
        <v>0</v>
      </c>
      <c r="F48" s="8"/>
      <c r="G48" s="20">
        <v>0</v>
      </c>
      <c r="H48" s="8"/>
      <c r="I48" s="20">
        <v>0</v>
      </c>
      <c r="J48" s="8"/>
      <c r="K48" s="60">
        <f t="shared" si="26"/>
        <v>0</v>
      </c>
      <c r="L48" s="8"/>
      <c r="M48" s="62">
        <v>0</v>
      </c>
      <c r="N48" s="8"/>
      <c r="O48" s="62">
        <v>0</v>
      </c>
      <c r="P48" s="8"/>
      <c r="Q48" s="62">
        <v>0</v>
      </c>
      <c r="R48" s="8"/>
      <c r="S48" s="20">
        <v>0</v>
      </c>
      <c r="T48" s="8"/>
      <c r="U48" s="61"/>
    </row>
    <row r="49" spans="1:21" ht="12.95" customHeight="1" x14ac:dyDescent="0.15">
      <c r="A49" s="4"/>
      <c r="B49" s="647"/>
      <c r="C49" s="58"/>
      <c r="D49" s="59" t="s">
        <v>239</v>
      </c>
      <c r="E49" s="20">
        <v>0</v>
      </c>
      <c r="F49" s="11"/>
      <c r="G49" s="20">
        <v>0</v>
      </c>
      <c r="H49" s="11"/>
      <c r="I49" s="9">
        <f>I50+I51</f>
        <v>0</v>
      </c>
      <c r="J49" s="11"/>
      <c r="K49" s="60">
        <f t="shared" si="26"/>
        <v>0</v>
      </c>
      <c r="L49" s="11"/>
      <c r="M49" s="9">
        <f>M50+M51</f>
        <v>0</v>
      </c>
      <c r="N49" s="8"/>
      <c r="O49" s="9">
        <f>O50+O51</f>
        <v>0</v>
      </c>
      <c r="P49" s="8"/>
      <c r="Q49" s="9">
        <f>Q50+Q51</f>
        <v>0</v>
      </c>
      <c r="R49" s="11"/>
      <c r="S49" s="9">
        <f>S50+S51</f>
        <v>0</v>
      </c>
      <c r="T49" s="11"/>
      <c r="U49" s="61"/>
    </row>
    <row r="50" spans="1:21" ht="12.95" customHeight="1" x14ac:dyDescent="0.15">
      <c r="A50" s="4"/>
      <c r="B50" s="647"/>
      <c r="C50" s="58"/>
      <c r="D50" s="10" t="s">
        <v>240</v>
      </c>
      <c r="E50" s="20"/>
      <c r="F50" s="11"/>
      <c r="G50" s="20"/>
      <c r="H50" s="11"/>
      <c r="I50" s="62">
        <v>0</v>
      </c>
      <c r="J50" s="75"/>
      <c r="K50" s="62">
        <f t="shared" si="26"/>
        <v>0</v>
      </c>
      <c r="L50" s="75"/>
      <c r="M50" s="62">
        <v>0</v>
      </c>
      <c r="N50" s="75"/>
      <c r="O50" s="62">
        <v>0</v>
      </c>
      <c r="P50" s="75"/>
      <c r="Q50" s="62">
        <v>0</v>
      </c>
      <c r="R50" s="75"/>
      <c r="S50" s="62">
        <v>0</v>
      </c>
      <c r="T50" s="11"/>
      <c r="U50" s="61"/>
    </row>
    <row r="51" spans="1:21" ht="12.95" customHeight="1" x14ac:dyDescent="0.15">
      <c r="A51" s="64"/>
      <c r="B51" s="648"/>
      <c r="C51" s="65"/>
      <c r="D51" s="66" t="s">
        <v>241</v>
      </c>
      <c r="E51" s="10"/>
      <c r="F51" s="8"/>
      <c r="G51" s="9"/>
      <c r="H51" s="8"/>
      <c r="I51" s="9">
        <v>0</v>
      </c>
      <c r="J51" s="8"/>
      <c r="K51" s="60">
        <f t="shared" si="26"/>
        <v>0</v>
      </c>
      <c r="L51" s="8"/>
      <c r="M51" s="62">
        <v>0</v>
      </c>
      <c r="N51" s="8"/>
      <c r="O51" s="62">
        <v>0</v>
      </c>
      <c r="P51" s="8"/>
      <c r="Q51" s="62">
        <v>0</v>
      </c>
      <c r="R51" s="8"/>
      <c r="S51" s="10">
        <v>0</v>
      </c>
      <c r="T51" s="72"/>
      <c r="U51" s="61"/>
    </row>
    <row r="52" spans="1:21" ht="13.5" customHeight="1" x14ac:dyDescent="0.15">
      <c r="A52" s="640" t="s">
        <v>204</v>
      </c>
      <c r="B52" s="640"/>
      <c r="C52" s="640"/>
      <c r="D52" s="640"/>
      <c r="E52" s="640"/>
      <c r="F52" s="640"/>
      <c r="G52" s="640"/>
      <c r="H52" s="640"/>
      <c r="I52" s="640"/>
      <c r="J52" s="640"/>
      <c r="K52" s="640"/>
      <c r="L52" s="640"/>
      <c r="M52" s="640"/>
      <c r="N52" s="640"/>
      <c r="O52" s="640"/>
      <c r="P52" s="640"/>
      <c r="Q52" s="640"/>
      <c r="R52" s="640"/>
      <c r="S52" s="640"/>
      <c r="T52" s="89"/>
    </row>
    <row r="53" spans="1:21" ht="13.5" customHeight="1" x14ac:dyDescent="0.15">
      <c r="A53" s="639" t="s">
        <v>431</v>
      </c>
      <c r="B53" s="639"/>
      <c r="C53" s="639"/>
      <c r="D53" s="639"/>
      <c r="E53" s="639"/>
      <c r="F53" s="639"/>
      <c r="G53" s="639"/>
      <c r="H53" s="639"/>
      <c r="I53" s="639"/>
      <c r="J53" s="639"/>
      <c r="K53" s="639"/>
      <c r="L53" s="639"/>
      <c r="M53" s="639"/>
      <c r="N53" s="639"/>
      <c r="O53" s="639"/>
      <c r="P53" s="639"/>
      <c r="Q53" s="639"/>
      <c r="R53" s="639"/>
      <c r="S53" s="639"/>
    </row>
    <row r="54" spans="1:21" x14ac:dyDescent="0.15">
      <c r="A54" s="639"/>
      <c r="B54" s="639"/>
      <c r="C54" s="639"/>
      <c r="D54" s="639"/>
      <c r="E54" s="639"/>
      <c r="F54" s="639"/>
      <c r="G54" s="639"/>
      <c r="H54" s="639"/>
      <c r="I54" s="639"/>
      <c r="J54" s="639"/>
      <c r="K54" s="639"/>
      <c r="L54" s="639"/>
      <c r="M54" s="639"/>
      <c r="N54" s="639"/>
      <c r="O54" s="639"/>
      <c r="P54" s="639"/>
      <c r="Q54" s="639"/>
      <c r="R54" s="639"/>
      <c r="S54" s="639"/>
    </row>
    <row r="55" spans="1:21" x14ac:dyDescent="0.15">
      <c r="A55" s="638"/>
      <c r="B55" s="638"/>
      <c r="C55" s="638"/>
      <c r="D55" s="638"/>
      <c r="E55" s="638"/>
      <c r="F55" s="638"/>
      <c r="G55" s="638"/>
      <c r="H55" s="638"/>
      <c r="I55" s="638"/>
      <c r="J55" s="638"/>
      <c r="K55" s="638"/>
      <c r="L55" s="638"/>
      <c r="M55" s="638"/>
      <c r="N55" s="638"/>
      <c r="O55" s="638"/>
      <c r="P55" s="638"/>
      <c r="Q55" s="638"/>
      <c r="R55" s="638"/>
      <c r="S55" s="638"/>
    </row>
    <row r="58" spans="1:21" x14ac:dyDescent="0.15">
      <c r="B58" s="77" t="s">
        <v>242</v>
      </c>
    </row>
  </sheetData>
  <sheetProtection sheet="1" objects="1" scenarios="1"/>
  <mergeCells count="27">
    <mergeCell ref="A55:S55"/>
    <mergeCell ref="A54:S54"/>
    <mergeCell ref="A52:S52"/>
    <mergeCell ref="B19:B23"/>
    <mergeCell ref="A53:S53"/>
    <mergeCell ref="B24:B27"/>
    <mergeCell ref="B48:B51"/>
    <mergeCell ref="B32:B35"/>
    <mergeCell ref="B36:B39"/>
    <mergeCell ref="B28:B31"/>
    <mergeCell ref="B40:B43"/>
    <mergeCell ref="B44:B47"/>
    <mergeCell ref="B13:B15"/>
    <mergeCell ref="B16:B18"/>
    <mergeCell ref="B1:S1"/>
    <mergeCell ref="B3:S3"/>
    <mergeCell ref="E4:F5"/>
    <mergeCell ref="G4:H5"/>
    <mergeCell ref="I4:J5"/>
    <mergeCell ref="K4:R4"/>
    <mergeCell ref="S4:T5"/>
    <mergeCell ref="A4:C5"/>
    <mergeCell ref="D4:D5"/>
    <mergeCell ref="K5:L5"/>
    <mergeCell ref="M5:N5"/>
    <mergeCell ref="O5:P5"/>
    <mergeCell ref="Q5:R5"/>
  </mergeCells>
  <phoneticPr fontId="9"/>
  <pageMargins left="0.70866141732283472" right="0.70866141732283472" top="0.78740157480314965" bottom="0.78740157480314965" header="0.51181102362204722" footer="0.51181102362204722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K15"/>
  <sheetViews>
    <sheetView showGridLines="0" zoomScaleNormal="100" zoomScaleSheetLayoutView="100" workbookViewId="0">
      <selection activeCell="D10" sqref="D10"/>
    </sheetView>
  </sheetViews>
  <sheetFormatPr defaultColWidth="9" defaultRowHeight="13.5" x14ac:dyDescent="0.15"/>
  <cols>
    <col min="1" max="1" width="13.875" style="91" customWidth="1"/>
    <col min="2" max="2" width="13.875" style="90" customWidth="1"/>
    <col min="3" max="3" width="0.875" style="91" customWidth="1"/>
    <col min="4" max="4" width="13.625" style="90" customWidth="1"/>
    <col min="5" max="5" width="0.875" style="91" customWidth="1"/>
    <col min="6" max="6" width="13.625" style="90" customWidth="1"/>
    <col min="7" max="7" width="0.875" style="91" customWidth="1"/>
    <col min="8" max="8" width="13.625" style="90" customWidth="1"/>
    <col min="9" max="9" width="0.875" style="91" customWidth="1"/>
    <col min="10" max="10" width="13.625" style="90" customWidth="1"/>
    <col min="11" max="11" width="0.875" style="91" customWidth="1"/>
    <col min="12" max="12" width="1.25" style="91" customWidth="1"/>
    <col min="13" max="16384" width="9" style="91"/>
  </cols>
  <sheetData>
    <row r="1" spans="1:11" ht="22.9" customHeight="1" x14ac:dyDescent="0.15">
      <c r="A1" s="754" t="s">
        <v>432</v>
      </c>
      <c r="B1" s="754"/>
      <c r="C1" s="754"/>
      <c r="D1" s="754"/>
      <c r="E1" s="754"/>
      <c r="F1" s="754"/>
      <c r="G1" s="754"/>
      <c r="H1" s="754"/>
      <c r="I1" s="754"/>
      <c r="J1" s="754"/>
      <c r="K1" s="339"/>
    </row>
    <row r="2" spans="1:11" ht="22.9" customHeight="1" x14ac:dyDescent="0.15">
      <c r="A2" s="339"/>
      <c r="B2" s="318"/>
      <c r="C2" s="339"/>
      <c r="D2" s="318"/>
      <c r="E2" s="339"/>
      <c r="F2" s="318"/>
      <c r="G2" s="339"/>
      <c r="H2" s="318"/>
      <c r="I2" s="339"/>
      <c r="J2" s="318"/>
      <c r="K2" s="339"/>
    </row>
    <row r="3" spans="1:11" ht="22.9" customHeight="1" x14ac:dyDescent="0.15">
      <c r="A3" s="755" t="s">
        <v>237</v>
      </c>
      <c r="B3" s="755"/>
      <c r="C3" s="755"/>
      <c r="D3" s="755"/>
      <c r="E3" s="755"/>
      <c r="F3" s="755"/>
      <c r="G3" s="755"/>
      <c r="H3" s="755"/>
      <c r="I3" s="755"/>
      <c r="J3" s="755"/>
      <c r="K3" s="339"/>
    </row>
    <row r="4" spans="1:11" ht="18" customHeight="1" x14ac:dyDescent="0.15">
      <c r="A4" s="758" t="s">
        <v>0</v>
      </c>
      <c r="B4" s="750" t="s">
        <v>62</v>
      </c>
      <c r="C4" s="751"/>
      <c r="D4" s="756" t="s">
        <v>58</v>
      </c>
      <c r="E4" s="751"/>
      <c r="F4" s="756" t="s">
        <v>59</v>
      </c>
      <c r="G4" s="751"/>
      <c r="H4" s="756" t="s">
        <v>63</v>
      </c>
      <c r="I4" s="751"/>
      <c r="J4" s="756" t="s">
        <v>60</v>
      </c>
      <c r="K4" s="751"/>
    </row>
    <row r="5" spans="1:11" ht="18" customHeight="1" x14ac:dyDescent="0.15">
      <c r="A5" s="759"/>
      <c r="B5" s="752"/>
      <c r="C5" s="753"/>
      <c r="D5" s="757"/>
      <c r="E5" s="753"/>
      <c r="F5" s="757"/>
      <c r="G5" s="753"/>
      <c r="H5" s="757"/>
      <c r="I5" s="753"/>
      <c r="J5" s="757"/>
      <c r="K5" s="753"/>
    </row>
    <row r="6" spans="1:11" ht="12" customHeight="1" x14ac:dyDescent="0.15">
      <c r="A6" s="340"/>
      <c r="B6" s="302" t="s">
        <v>2</v>
      </c>
      <c r="C6" s="322"/>
      <c r="D6" s="317" t="s">
        <v>2</v>
      </c>
      <c r="E6" s="322"/>
      <c r="F6" s="317" t="s">
        <v>61</v>
      </c>
      <c r="G6" s="322"/>
      <c r="H6" s="317" t="s">
        <v>1</v>
      </c>
      <c r="I6" s="322"/>
      <c r="J6" s="330" t="s">
        <v>1</v>
      </c>
      <c r="K6" s="308"/>
    </row>
    <row r="7" spans="1:11" ht="18" customHeight="1" x14ac:dyDescent="0.15">
      <c r="A7" s="358" t="s">
        <v>478</v>
      </c>
      <c r="B7" s="360">
        <v>71352</v>
      </c>
      <c r="C7" s="307"/>
      <c r="D7" s="374">
        <v>26112</v>
      </c>
      <c r="E7" s="307"/>
      <c r="F7" s="380">
        <v>36.6</v>
      </c>
      <c r="G7" s="324"/>
      <c r="H7" s="374">
        <v>162325</v>
      </c>
      <c r="I7" s="307"/>
      <c r="J7" s="374">
        <v>42611</v>
      </c>
      <c r="K7" s="308"/>
    </row>
    <row r="8" spans="1:11" ht="18" customHeight="1" x14ac:dyDescent="0.15">
      <c r="A8" s="358" t="s">
        <v>225</v>
      </c>
      <c r="B8" s="360">
        <v>71982</v>
      </c>
      <c r="C8" s="307"/>
      <c r="D8" s="374">
        <v>25388</v>
      </c>
      <c r="E8" s="307"/>
      <c r="F8" s="380">
        <v>35.270000000000003</v>
      </c>
      <c r="G8" s="324"/>
      <c r="H8" s="374">
        <v>161792</v>
      </c>
      <c r="I8" s="307"/>
      <c r="J8" s="374">
        <v>40699</v>
      </c>
      <c r="K8" s="308"/>
    </row>
    <row r="9" spans="1:11" ht="18" customHeight="1" x14ac:dyDescent="0.15">
      <c r="A9" s="358" t="s">
        <v>262</v>
      </c>
      <c r="B9" s="360">
        <v>72601</v>
      </c>
      <c r="C9" s="307"/>
      <c r="D9" s="374">
        <v>24699</v>
      </c>
      <c r="E9" s="307"/>
      <c r="F9" s="380">
        <v>34.020000000000003</v>
      </c>
      <c r="G9" s="324"/>
      <c r="H9" s="374">
        <v>161230</v>
      </c>
      <c r="I9" s="307"/>
      <c r="J9" s="374">
        <v>38824</v>
      </c>
      <c r="K9" s="308"/>
    </row>
    <row r="10" spans="1:11" ht="18" customHeight="1" x14ac:dyDescent="0.15">
      <c r="A10" s="358" t="s">
        <v>302</v>
      </c>
      <c r="B10" s="360">
        <v>73381</v>
      </c>
      <c r="C10" s="307"/>
      <c r="D10" s="374">
        <v>24384</v>
      </c>
      <c r="E10" s="307"/>
      <c r="F10" s="380">
        <v>33.22</v>
      </c>
      <c r="G10" s="324"/>
      <c r="H10" s="374">
        <v>160730</v>
      </c>
      <c r="I10" s="307"/>
      <c r="J10" s="374">
        <v>37788</v>
      </c>
      <c r="K10" s="308"/>
    </row>
    <row r="11" spans="1:11" s="125" customFormat="1" ht="18" customHeight="1" x14ac:dyDescent="0.15">
      <c r="A11" s="358" t="s">
        <v>397</v>
      </c>
      <c r="B11" s="360">
        <v>73762</v>
      </c>
      <c r="C11" s="307"/>
      <c r="D11" s="374">
        <v>24264</v>
      </c>
      <c r="E11" s="307"/>
      <c r="F11" s="380">
        <f>D11/B11*100</f>
        <v>32.894986578455033</v>
      </c>
      <c r="G11" s="324"/>
      <c r="H11" s="374">
        <v>159968</v>
      </c>
      <c r="I11" s="307"/>
      <c r="J11" s="374">
        <v>37302</v>
      </c>
      <c r="K11" s="308"/>
    </row>
    <row r="12" spans="1:11" s="180" customFormat="1" ht="18" customHeight="1" x14ac:dyDescent="0.15">
      <c r="A12" s="358" t="s">
        <v>465</v>
      </c>
      <c r="B12" s="360">
        <v>74651</v>
      </c>
      <c r="C12" s="307"/>
      <c r="D12" s="374">
        <v>23990</v>
      </c>
      <c r="E12" s="307"/>
      <c r="F12" s="380">
        <f>D12/B12*100</f>
        <v>32.13620715060749</v>
      </c>
      <c r="G12" s="324"/>
      <c r="H12" s="374">
        <v>159675</v>
      </c>
      <c r="I12" s="307"/>
      <c r="J12" s="374">
        <v>36386</v>
      </c>
      <c r="K12" s="308"/>
    </row>
    <row r="13" spans="1:11" ht="12" customHeight="1" x14ac:dyDescent="0.15">
      <c r="A13" s="381"/>
      <c r="B13" s="382"/>
      <c r="C13" s="383"/>
      <c r="D13" s="384"/>
      <c r="E13" s="383"/>
      <c r="F13" s="385"/>
      <c r="G13" s="386"/>
      <c r="H13" s="384"/>
      <c r="I13" s="383"/>
      <c r="J13" s="384"/>
      <c r="K13" s="387"/>
    </row>
    <row r="14" spans="1:11" ht="23.1" customHeight="1" x14ac:dyDescent="0.15">
      <c r="A14" s="388"/>
      <c r="B14" s="316"/>
      <c r="C14" s="316"/>
      <c r="D14" s="316"/>
      <c r="E14" s="316"/>
      <c r="F14" s="317"/>
      <c r="G14" s="317"/>
      <c r="H14" s="316"/>
      <c r="I14" s="316"/>
      <c r="J14" s="316"/>
      <c r="K14" s="389"/>
    </row>
    <row r="15" spans="1:11" ht="23.1" customHeight="1" x14ac:dyDescent="0.15">
      <c r="A15" s="388"/>
      <c r="B15" s="316"/>
      <c r="C15" s="316"/>
      <c r="D15" s="316"/>
      <c r="E15" s="316"/>
      <c r="F15" s="317"/>
      <c r="G15" s="317"/>
      <c r="H15" s="316"/>
      <c r="I15" s="316"/>
      <c r="J15" s="316"/>
      <c r="K15" s="389"/>
    </row>
  </sheetData>
  <sheetProtection sheet="1" objects="1" scenarios="1"/>
  <mergeCells count="8">
    <mergeCell ref="B4:C5"/>
    <mergeCell ref="A1:J1"/>
    <mergeCell ref="A3:J3"/>
    <mergeCell ref="J4:K5"/>
    <mergeCell ref="F4:G5"/>
    <mergeCell ref="D4:E5"/>
    <mergeCell ref="H4:I5"/>
    <mergeCell ref="A4:A5"/>
  </mergeCells>
  <phoneticPr fontId="9"/>
  <pageMargins left="0.70866141732283472" right="0.70866141732283472" top="0.78740157480314965" bottom="0.78740157480314965" header="0.51181102362204722" footer="0.5118110236220472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K16"/>
  <sheetViews>
    <sheetView showGridLines="0" zoomScaleNormal="100" workbookViewId="0">
      <selection activeCell="D10" sqref="D10"/>
    </sheetView>
  </sheetViews>
  <sheetFormatPr defaultColWidth="9" defaultRowHeight="13.5" x14ac:dyDescent="0.15"/>
  <cols>
    <col min="1" max="1" width="14.375" style="91" customWidth="1"/>
    <col min="2" max="2" width="13.625" style="90" customWidth="1"/>
    <col min="3" max="3" width="0.875" style="91" customWidth="1"/>
    <col min="4" max="4" width="13.625" style="90" customWidth="1"/>
    <col min="5" max="5" width="0.875" style="91" customWidth="1"/>
    <col min="6" max="6" width="13.625" style="90" customWidth="1"/>
    <col min="7" max="7" width="0.875" style="91" customWidth="1"/>
    <col min="8" max="8" width="13.625" style="90" customWidth="1"/>
    <col min="9" max="9" width="0.875" style="91" customWidth="1"/>
    <col min="10" max="10" width="13.625" style="90" customWidth="1"/>
    <col min="11" max="12" width="0.875" style="91" customWidth="1"/>
    <col min="13" max="16384" width="9" style="91"/>
  </cols>
  <sheetData>
    <row r="1" spans="1:11" ht="22.9" customHeight="1" x14ac:dyDescent="0.15">
      <c r="A1" s="754" t="s">
        <v>433</v>
      </c>
      <c r="B1" s="754"/>
      <c r="C1" s="754"/>
      <c r="D1" s="754"/>
      <c r="E1" s="754"/>
      <c r="F1" s="754"/>
      <c r="G1" s="754"/>
      <c r="H1" s="754"/>
      <c r="I1" s="754"/>
      <c r="J1" s="754"/>
      <c r="K1" s="339"/>
    </row>
    <row r="2" spans="1:11" ht="22.9" customHeight="1" x14ac:dyDescent="0.15">
      <c r="A2" s="339"/>
      <c r="B2" s="318"/>
      <c r="C2" s="339"/>
      <c r="D2" s="318"/>
      <c r="E2" s="339"/>
      <c r="F2" s="318"/>
      <c r="G2" s="339"/>
      <c r="H2" s="318"/>
      <c r="I2" s="339"/>
      <c r="J2" s="318"/>
      <c r="K2" s="339"/>
    </row>
    <row r="3" spans="1:11" ht="22.9" customHeight="1" x14ac:dyDescent="0.15">
      <c r="A3" s="762" t="s">
        <v>522</v>
      </c>
      <c r="B3" s="762"/>
      <c r="C3" s="762"/>
      <c r="D3" s="762"/>
      <c r="E3" s="762"/>
      <c r="F3" s="762"/>
      <c r="G3" s="762"/>
      <c r="H3" s="762"/>
      <c r="I3" s="762"/>
      <c r="J3" s="762"/>
      <c r="K3" s="339"/>
    </row>
    <row r="4" spans="1:11" ht="18" customHeight="1" x14ac:dyDescent="0.15">
      <c r="A4" s="758" t="s">
        <v>0</v>
      </c>
      <c r="B4" s="756" t="s">
        <v>64</v>
      </c>
      <c r="C4" s="751"/>
      <c r="D4" s="756" t="s">
        <v>65</v>
      </c>
      <c r="E4" s="751"/>
      <c r="F4" s="756" t="s">
        <v>66</v>
      </c>
      <c r="G4" s="751"/>
      <c r="H4" s="756" t="s">
        <v>69</v>
      </c>
      <c r="I4" s="751"/>
      <c r="J4" s="756" t="s">
        <v>70</v>
      </c>
      <c r="K4" s="751"/>
    </row>
    <row r="5" spans="1:11" ht="18" customHeight="1" x14ac:dyDescent="0.15">
      <c r="A5" s="759"/>
      <c r="B5" s="757"/>
      <c r="C5" s="753"/>
      <c r="D5" s="757"/>
      <c r="E5" s="753"/>
      <c r="F5" s="757"/>
      <c r="G5" s="753"/>
      <c r="H5" s="757"/>
      <c r="I5" s="753"/>
      <c r="J5" s="757"/>
      <c r="K5" s="753"/>
    </row>
    <row r="6" spans="1:11" ht="12" customHeight="1" x14ac:dyDescent="0.15">
      <c r="A6" s="340"/>
      <c r="B6" s="317" t="s">
        <v>67</v>
      </c>
      <c r="C6" s="322"/>
      <c r="D6" s="317" t="s">
        <v>67</v>
      </c>
      <c r="E6" s="322"/>
      <c r="F6" s="317" t="s">
        <v>61</v>
      </c>
      <c r="G6" s="322"/>
      <c r="H6" s="317" t="s">
        <v>68</v>
      </c>
      <c r="I6" s="322"/>
      <c r="J6" s="330" t="s">
        <v>68</v>
      </c>
      <c r="K6" s="377"/>
    </row>
    <row r="7" spans="1:11" ht="15.95" customHeight="1" x14ac:dyDescent="0.15">
      <c r="A7" s="358" t="s">
        <v>478</v>
      </c>
      <c r="B7" s="360">
        <v>3922810</v>
      </c>
      <c r="C7" s="307"/>
      <c r="D7" s="360">
        <v>3585488</v>
      </c>
      <c r="E7" s="307"/>
      <c r="F7" s="378">
        <v>91.4</v>
      </c>
      <c r="G7" s="324"/>
      <c r="H7" s="360">
        <f>3585488000/44549</f>
        <v>80484.141058160676</v>
      </c>
      <c r="I7" s="307"/>
      <c r="J7" s="374">
        <f>3585488000/26904</f>
        <v>133269.69967291108</v>
      </c>
      <c r="K7" s="377"/>
    </row>
    <row r="8" spans="1:11" ht="15.95" customHeight="1" x14ac:dyDescent="0.15">
      <c r="A8" s="358" t="s">
        <v>225</v>
      </c>
      <c r="B8" s="360">
        <v>3646525</v>
      </c>
      <c r="C8" s="307"/>
      <c r="D8" s="360">
        <v>3328796</v>
      </c>
      <c r="E8" s="307"/>
      <c r="F8" s="378">
        <v>91.29</v>
      </c>
      <c r="G8" s="324"/>
      <c r="H8" s="360">
        <v>79361</v>
      </c>
      <c r="I8" s="307"/>
      <c r="J8" s="374">
        <v>128580</v>
      </c>
      <c r="K8" s="377"/>
    </row>
    <row r="9" spans="1:11" ht="15.95" customHeight="1" x14ac:dyDescent="0.15">
      <c r="A9" s="358" t="s">
        <v>262</v>
      </c>
      <c r="B9" s="360">
        <v>3469247</v>
      </c>
      <c r="C9" s="307"/>
      <c r="D9" s="360">
        <v>3177813</v>
      </c>
      <c r="E9" s="307"/>
      <c r="F9" s="378">
        <v>91.6</v>
      </c>
      <c r="G9" s="324"/>
      <c r="H9" s="360">
        <v>79054</v>
      </c>
      <c r="I9" s="307"/>
      <c r="J9" s="374">
        <v>125729</v>
      </c>
      <c r="K9" s="377"/>
    </row>
    <row r="10" spans="1:11" ht="15.95" customHeight="1" x14ac:dyDescent="0.15">
      <c r="A10" s="358" t="s">
        <v>302</v>
      </c>
      <c r="B10" s="360">
        <v>3325046</v>
      </c>
      <c r="C10" s="307"/>
      <c r="D10" s="360">
        <v>3025118</v>
      </c>
      <c r="E10" s="307"/>
      <c r="F10" s="378">
        <v>91.08</v>
      </c>
      <c r="G10" s="324"/>
      <c r="H10" s="360">
        <v>78434</v>
      </c>
      <c r="I10" s="307"/>
      <c r="J10" s="374">
        <v>122643</v>
      </c>
      <c r="K10" s="377"/>
    </row>
    <row r="11" spans="1:11" ht="15.95" customHeight="1" x14ac:dyDescent="0.15">
      <c r="A11" s="358" t="s">
        <v>397</v>
      </c>
      <c r="B11" s="360">
        <v>3483319</v>
      </c>
      <c r="C11" s="307"/>
      <c r="D11" s="360">
        <v>3187471</v>
      </c>
      <c r="E11" s="307"/>
      <c r="F11" s="378">
        <v>91.51</v>
      </c>
      <c r="G11" s="324"/>
      <c r="H11" s="360">
        <v>84712</v>
      </c>
      <c r="I11" s="307"/>
      <c r="J11" s="374">
        <v>130709</v>
      </c>
      <c r="K11" s="377"/>
    </row>
    <row r="12" spans="1:11" ht="15.95" customHeight="1" x14ac:dyDescent="0.15">
      <c r="A12" s="358" t="s">
        <v>465</v>
      </c>
      <c r="B12" s="360">
        <v>3362721</v>
      </c>
      <c r="C12" s="307"/>
      <c r="D12" s="360">
        <v>3089813</v>
      </c>
      <c r="E12" s="307"/>
      <c r="F12" s="378">
        <v>91.88</v>
      </c>
      <c r="G12" s="324"/>
      <c r="H12" s="360">
        <v>83432</v>
      </c>
      <c r="I12" s="307"/>
      <c r="J12" s="374">
        <v>127425</v>
      </c>
      <c r="K12" s="377"/>
    </row>
    <row r="13" spans="1:11" ht="12" customHeight="1" x14ac:dyDescent="0.15">
      <c r="A13" s="364"/>
      <c r="B13" s="367"/>
      <c r="C13" s="366"/>
      <c r="D13" s="367"/>
      <c r="E13" s="366"/>
      <c r="F13" s="367"/>
      <c r="G13" s="366"/>
      <c r="H13" s="367"/>
      <c r="I13" s="366"/>
      <c r="J13" s="365"/>
      <c r="K13" s="379"/>
    </row>
    <row r="14" spans="1:11" ht="13.5" customHeight="1" x14ac:dyDescent="0.15">
      <c r="A14" s="760" t="s">
        <v>434</v>
      </c>
      <c r="B14" s="760"/>
      <c r="C14" s="760"/>
      <c r="D14" s="760"/>
      <c r="E14" s="760"/>
      <c r="F14" s="760"/>
      <c r="G14" s="760"/>
      <c r="H14" s="760"/>
      <c r="I14" s="760"/>
      <c r="J14" s="760"/>
      <c r="K14" s="339"/>
    </row>
    <row r="15" spans="1:11" ht="13.5" customHeight="1" x14ac:dyDescent="0.15">
      <c r="A15" s="761" t="s">
        <v>435</v>
      </c>
      <c r="B15" s="761"/>
      <c r="C15" s="761"/>
      <c r="D15" s="761"/>
      <c r="E15" s="761"/>
      <c r="F15" s="761"/>
      <c r="G15" s="761"/>
      <c r="H15" s="761"/>
      <c r="I15" s="761"/>
      <c r="J15" s="761"/>
      <c r="K15" s="339"/>
    </row>
    <row r="16" spans="1:11" ht="23.1" customHeight="1" x14ac:dyDescent="0.15"/>
  </sheetData>
  <sheetProtection sheet="1" objects="1" scenarios="1"/>
  <mergeCells count="10">
    <mergeCell ref="J4:K5"/>
    <mergeCell ref="A14:J14"/>
    <mergeCell ref="A15:J15"/>
    <mergeCell ref="A1:J1"/>
    <mergeCell ref="A3:J3"/>
    <mergeCell ref="B4:C5"/>
    <mergeCell ref="D4:E5"/>
    <mergeCell ref="F4:G5"/>
    <mergeCell ref="H4:I5"/>
    <mergeCell ref="A4:A5"/>
  </mergeCells>
  <phoneticPr fontId="9"/>
  <pageMargins left="0.70866141732283472" right="0.70866141732283472" top="0.78740157480314965" bottom="0.78740157480314965" header="0.51181102362204722" footer="0.51181102362204722"/>
  <pageSetup paperSize="9" orientation="portrait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O16"/>
  <sheetViews>
    <sheetView showGridLines="0" zoomScaleNormal="100" zoomScaleSheetLayoutView="130" zoomScalePageLayoutView="131" workbookViewId="0">
      <selection activeCell="F9" sqref="F9"/>
    </sheetView>
  </sheetViews>
  <sheetFormatPr defaultColWidth="9" defaultRowHeight="13.5" x14ac:dyDescent="0.15"/>
  <cols>
    <col min="1" max="1" width="11.125" style="209" customWidth="1"/>
    <col min="2" max="2" width="9" style="210"/>
    <col min="3" max="3" width="0.5" style="209" customWidth="1"/>
    <col min="4" max="4" width="12.75" style="210" customWidth="1"/>
    <col min="5" max="5" width="0.5" style="209" customWidth="1"/>
    <col min="6" max="6" width="9" style="210"/>
    <col min="7" max="7" width="0.5" style="209" customWidth="1"/>
    <col min="8" max="8" width="12.125" style="210" customWidth="1"/>
    <col min="9" max="9" width="0.5" style="209" customWidth="1"/>
    <col min="10" max="10" width="9" style="210"/>
    <col min="11" max="11" width="0.5" style="209" customWidth="1"/>
    <col min="12" max="12" width="12.75" style="210" customWidth="1"/>
    <col min="13" max="13" width="0.5" style="209" customWidth="1"/>
    <col min="14" max="14" width="9" style="210"/>
    <col min="15" max="15" width="0.5" style="209" customWidth="1"/>
    <col min="16" max="16384" width="9" style="209"/>
  </cols>
  <sheetData>
    <row r="1" spans="1:15" ht="22.9" customHeight="1" x14ac:dyDescent="0.15">
      <c r="A1" s="754" t="s">
        <v>450</v>
      </c>
      <c r="B1" s="754"/>
      <c r="C1" s="754"/>
      <c r="D1" s="754"/>
      <c r="E1" s="754"/>
      <c r="F1" s="754"/>
      <c r="G1" s="754"/>
      <c r="H1" s="754"/>
      <c r="I1" s="754"/>
      <c r="J1" s="754"/>
      <c r="K1" s="754"/>
      <c r="L1" s="754"/>
      <c r="M1" s="754"/>
      <c r="N1" s="754"/>
      <c r="O1" s="313"/>
    </row>
    <row r="2" spans="1:15" ht="22.9" customHeight="1" x14ac:dyDescent="0.15">
      <c r="A2" s="369"/>
      <c r="B2" s="298"/>
      <c r="C2" s="313"/>
      <c r="D2" s="298"/>
      <c r="E2" s="313"/>
      <c r="F2" s="298"/>
      <c r="G2" s="313"/>
      <c r="H2" s="298"/>
      <c r="I2" s="313"/>
      <c r="J2" s="298"/>
      <c r="K2" s="313"/>
      <c r="L2" s="298"/>
      <c r="M2" s="313"/>
      <c r="N2" s="298"/>
      <c r="O2" s="313"/>
    </row>
    <row r="3" spans="1:15" ht="22.9" customHeight="1" x14ac:dyDescent="0.15">
      <c r="A3" s="762" t="s">
        <v>436</v>
      </c>
      <c r="B3" s="762"/>
      <c r="C3" s="762"/>
      <c r="D3" s="762"/>
      <c r="E3" s="762"/>
      <c r="F3" s="762"/>
      <c r="G3" s="762"/>
      <c r="H3" s="762"/>
      <c r="I3" s="762"/>
      <c r="J3" s="762"/>
      <c r="K3" s="762"/>
      <c r="L3" s="762"/>
      <c r="M3" s="762"/>
      <c r="N3" s="762"/>
      <c r="O3" s="313"/>
    </row>
    <row r="4" spans="1:15" ht="18" customHeight="1" x14ac:dyDescent="0.15">
      <c r="A4" s="758" t="s">
        <v>0</v>
      </c>
      <c r="B4" s="763" t="s">
        <v>71</v>
      </c>
      <c r="C4" s="764"/>
      <c r="D4" s="764"/>
      <c r="E4" s="765"/>
      <c r="F4" s="763" t="s">
        <v>72</v>
      </c>
      <c r="G4" s="764"/>
      <c r="H4" s="764"/>
      <c r="I4" s="765"/>
      <c r="J4" s="763" t="s">
        <v>73</v>
      </c>
      <c r="K4" s="764"/>
      <c r="L4" s="764"/>
      <c r="M4" s="765"/>
      <c r="N4" s="756" t="s">
        <v>77</v>
      </c>
      <c r="O4" s="751"/>
    </row>
    <row r="5" spans="1:15" ht="18" customHeight="1" x14ac:dyDescent="0.15">
      <c r="A5" s="759"/>
      <c r="B5" s="763" t="s">
        <v>75</v>
      </c>
      <c r="C5" s="765"/>
      <c r="D5" s="763" t="s">
        <v>74</v>
      </c>
      <c r="E5" s="765"/>
      <c r="F5" s="763" t="s">
        <v>75</v>
      </c>
      <c r="G5" s="765"/>
      <c r="H5" s="763" t="s">
        <v>74</v>
      </c>
      <c r="I5" s="765"/>
      <c r="J5" s="763" t="s">
        <v>75</v>
      </c>
      <c r="K5" s="765"/>
      <c r="L5" s="763" t="s">
        <v>74</v>
      </c>
      <c r="M5" s="765"/>
      <c r="N5" s="757"/>
      <c r="O5" s="753"/>
    </row>
    <row r="6" spans="1:15" ht="12" customHeight="1" x14ac:dyDescent="0.15">
      <c r="A6" s="340"/>
      <c r="B6" s="317" t="s">
        <v>76</v>
      </c>
      <c r="C6" s="322"/>
      <c r="D6" s="317" t="s">
        <v>68</v>
      </c>
      <c r="E6" s="322"/>
      <c r="F6" s="317" t="s">
        <v>76</v>
      </c>
      <c r="G6" s="322"/>
      <c r="H6" s="317" t="s">
        <v>68</v>
      </c>
      <c r="I6" s="322"/>
      <c r="J6" s="317" t="s">
        <v>76</v>
      </c>
      <c r="K6" s="322"/>
      <c r="L6" s="317" t="s">
        <v>68</v>
      </c>
      <c r="M6" s="322"/>
      <c r="N6" s="330" t="s">
        <v>68</v>
      </c>
      <c r="O6" s="308"/>
    </row>
    <row r="7" spans="1:15" ht="15.95" customHeight="1" x14ac:dyDescent="0.15">
      <c r="A7" s="370" t="s">
        <v>478</v>
      </c>
      <c r="B7" s="371">
        <f>672326+20832</f>
        <v>693158</v>
      </c>
      <c r="C7" s="372"/>
      <c r="D7" s="371">
        <f>14273089405+445905523</f>
        <v>14718994928</v>
      </c>
      <c r="E7" s="372"/>
      <c r="F7" s="371">
        <f>14989+395</f>
        <v>15384</v>
      </c>
      <c r="G7" s="372"/>
      <c r="H7" s="371">
        <f>151038332+3068289</f>
        <v>154106621</v>
      </c>
      <c r="I7" s="372"/>
      <c r="J7" s="371">
        <f>B7+F7</f>
        <v>708542</v>
      </c>
      <c r="K7" s="372"/>
      <c r="L7" s="371">
        <f t="shared" ref="L7:L12" si="0">D7+H7</f>
        <v>14873101549</v>
      </c>
      <c r="M7" s="372"/>
      <c r="N7" s="373">
        <v>333859.38065949851</v>
      </c>
      <c r="O7" s="308"/>
    </row>
    <row r="8" spans="1:15" ht="15.95" customHeight="1" x14ac:dyDescent="0.15">
      <c r="A8" s="370" t="s">
        <v>225</v>
      </c>
      <c r="B8" s="360">
        <v>662108</v>
      </c>
      <c r="C8" s="307"/>
      <c r="D8" s="360">
        <v>14285357742</v>
      </c>
      <c r="E8" s="307"/>
      <c r="F8" s="360">
        <v>14267</v>
      </c>
      <c r="G8" s="307"/>
      <c r="H8" s="360">
        <v>137528677</v>
      </c>
      <c r="I8" s="307"/>
      <c r="J8" s="360">
        <f t="shared" ref="J8:J12" si="1">B8+F8</f>
        <v>676375</v>
      </c>
      <c r="K8" s="307"/>
      <c r="L8" s="360">
        <f t="shared" si="0"/>
        <v>14422886419</v>
      </c>
      <c r="M8" s="307"/>
      <c r="N8" s="374">
        <v>343852</v>
      </c>
      <c r="O8" s="308"/>
    </row>
    <row r="9" spans="1:15" ht="15.95" customHeight="1" x14ac:dyDescent="0.15">
      <c r="A9" s="370" t="s">
        <v>262</v>
      </c>
      <c r="B9" s="360">
        <f>636589+3486</f>
        <v>640075</v>
      </c>
      <c r="C9" s="307"/>
      <c r="D9" s="360">
        <f>13885121138+79048604</f>
        <v>13964169742</v>
      </c>
      <c r="E9" s="307"/>
      <c r="F9" s="360">
        <f>13189+65</f>
        <v>13254</v>
      </c>
      <c r="G9" s="307"/>
      <c r="H9" s="360">
        <f>127974042+533912</f>
        <v>128507954</v>
      </c>
      <c r="I9" s="307"/>
      <c r="J9" s="360">
        <f t="shared" si="1"/>
        <v>653329</v>
      </c>
      <c r="K9" s="307"/>
      <c r="L9" s="360">
        <f t="shared" si="0"/>
        <v>14092677696</v>
      </c>
      <c r="M9" s="307"/>
      <c r="N9" s="374">
        <v>350582</v>
      </c>
      <c r="O9" s="308"/>
    </row>
    <row r="10" spans="1:15" ht="15.95" customHeight="1" x14ac:dyDescent="0.15">
      <c r="A10" s="370" t="s">
        <v>302</v>
      </c>
      <c r="B10" s="360">
        <v>624162</v>
      </c>
      <c r="C10" s="307"/>
      <c r="D10" s="360">
        <v>13858286351</v>
      </c>
      <c r="E10" s="307"/>
      <c r="F10" s="360">
        <v>12418</v>
      </c>
      <c r="G10" s="307"/>
      <c r="H10" s="360">
        <v>117264105</v>
      </c>
      <c r="I10" s="307"/>
      <c r="J10" s="360">
        <f t="shared" si="1"/>
        <v>636580</v>
      </c>
      <c r="K10" s="307"/>
      <c r="L10" s="360">
        <f t="shared" si="0"/>
        <v>13975550456</v>
      </c>
      <c r="M10" s="307"/>
      <c r="N10" s="374">
        <v>362352</v>
      </c>
      <c r="O10" s="308"/>
    </row>
    <row r="11" spans="1:15" s="125" customFormat="1" ht="15.95" customHeight="1" x14ac:dyDescent="0.15">
      <c r="A11" s="370" t="s">
        <v>397</v>
      </c>
      <c r="B11" s="360">
        <v>562435</v>
      </c>
      <c r="C11" s="307"/>
      <c r="D11" s="360">
        <v>13010062690</v>
      </c>
      <c r="E11" s="307"/>
      <c r="F11" s="360">
        <v>10910</v>
      </c>
      <c r="G11" s="307"/>
      <c r="H11" s="360">
        <v>115504156</v>
      </c>
      <c r="I11" s="307"/>
      <c r="J11" s="360">
        <f t="shared" si="1"/>
        <v>573345</v>
      </c>
      <c r="K11" s="307"/>
      <c r="L11" s="360">
        <f t="shared" si="0"/>
        <v>13125566846</v>
      </c>
      <c r="M11" s="307"/>
      <c r="N11" s="374">
        <v>348834</v>
      </c>
      <c r="O11" s="308"/>
    </row>
    <row r="12" spans="1:15" s="125" customFormat="1" ht="15.95" customHeight="1" x14ac:dyDescent="0.15">
      <c r="A12" s="370" t="s">
        <v>465</v>
      </c>
      <c r="B12" s="360">
        <v>587052</v>
      </c>
      <c r="C12" s="307"/>
      <c r="D12" s="360">
        <v>13791748261</v>
      </c>
      <c r="E12" s="307"/>
      <c r="F12" s="360">
        <v>11699</v>
      </c>
      <c r="G12" s="307"/>
      <c r="H12" s="360">
        <v>118775750</v>
      </c>
      <c r="I12" s="307"/>
      <c r="J12" s="360">
        <f t="shared" si="1"/>
        <v>598751</v>
      </c>
      <c r="K12" s="307"/>
      <c r="L12" s="360">
        <f t="shared" si="0"/>
        <v>13910524011</v>
      </c>
      <c r="M12" s="307"/>
      <c r="N12" s="374">
        <v>375615</v>
      </c>
      <c r="O12" s="308"/>
    </row>
    <row r="13" spans="1:15" ht="12" customHeight="1" x14ac:dyDescent="0.15">
      <c r="A13" s="364"/>
      <c r="B13" s="367"/>
      <c r="C13" s="366"/>
      <c r="D13" s="367"/>
      <c r="E13" s="366"/>
      <c r="F13" s="367"/>
      <c r="G13" s="366"/>
      <c r="H13" s="367"/>
      <c r="I13" s="366"/>
      <c r="J13" s="367"/>
      <c r="K13" s="366"/>
      <c r="L13" s="367"/>
      <c r="M13" s="366"/>
      <c r="N13" s="365"/>
      <c r="O13" s="312"/>
    </row>
    <row r="14" spans="1:15" ht="13.5" customHeight="1" x14ac:dyDescent="0.15">
      <c r="A14" s="760" t="s">
        <v>451</v>
      </c>
      <c r="B14" s="760"/>
      <c r="C14" s="760"/>
      <c r="D14" s="760"/>
      <c r="E14" s="760"/>
      <c r="F14" s="760"/>
      <c r="G14" s="760"/>
      <c r="H14" s="760"/>
      <c r="I14" s="760"/>
      <c r="J14" s="760"/>
      <c r="K14" s="760"/>
      <c r="L14" s="760"/>
      <c r="M14" s="760"/>
      <c r="N14" s="760"/>
      <c r="O14" s="313"/>
    </row>
    <row r="15" spans="1:15" ht="22.9" customHeight="1" x14ac:dyDescent="0.15">
      <c r="A15" s="375"/>
      <c r="B15" s="375"/>
      <c r="C15" s="375"/>
      <c r="D15" s="375"/>
      <c r="E15" s="375"/>
      <c r="F15" s="375"/>
      <c r="G15" s="375"/>
      <c r="H15" s="375"/>
      <c r="I15" s="375"/>
      <c r="J15" s="375"/>
      <c r="K15" s="375"/>
      <c r="L15" s="375"/>
      <c r="M15" s="375"/>
      <c r="N15" s="375"/>
      <c r="O15" s="376"/>
    </row>
    <row r="16" spans="1:15" ht="23.1" customHeight="1" x14ac:dyDescent="0.15"/>
  </sheetData>
  <sheetProtection sheet="1" objects="1" scenarios="1"/>
  <mergeCells count="14">
    <mergeCell ref="A14:N14"/>
    <mergeCell ref="A1:N1"/>
    <mergeCell ref="A3:N3"/>
    <mergeCell ref="N4:O5"/>
    <mergeCell ref="J4:M4"/>
    <mergeCell ref="L5:M5"/>
    <mergeCell ref="J5:K5"/>
    <mergeCell ref="F4:I4"/>
    <mergeCell ref="H5:I5"/>
    <mergeCell ref="A4:A5"/>
    <mergeCell ref="F5:G5"/>
    <mergeCell ref="B4:E4"/>
    <mergeCell ref="D5:E5"/>
    <mergeCell ref="B5:C5"/>
  </mergeCells>
  <phoneticPr fontId="9"/>
  <pageMargins left="0.70866141732283472" right="0.70866141732283472" top="0.78740157480314965" bottom="0.78740157480314965" header="0.51181102362204722" footer="0.51181102362204722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M13"/>
  <sheetViews>
    <sheetView showGridLines="0" zoomScaleNormal="100" workbookViewId="0">
      <selection activeCell="F7" sqref="F7"/>
    </sheetView>
  </sheetViews>
  <sheetFormatPr defaultColWidth="9" defaultRowHeight="13.5" x14ac:dyDescent="0.15"/>
  <cols>
    <col min="1" max="1" width="12.375" style="209" customWidth="1"/>
    <col min="2" max="2" width="11.625" style="210" customWidth="1"/>
    <col min="3" max="3" width="0.875" style="209" customWidth="1"/>
    <col min="4" max="4" width="11.625" style="210" customWidth="1"/>
    <col min="5" max="5" width="0.875" style="209" customWidth="1"/>
    <col min="6" max="6" width="11.625" style="210" customWidth="1"/>
    <col min="7" max="7" width="0.875" style="209" customWidth="1"/>
    <col min="8" max="8" width="11.625" style="210" customWidth="1"/>
    <col min="9" max="9" width="0.875" style="209" customWidth="1"/>
    <col min="10" max="10" width="11.625" style="210" customWidth="1"/>
    <col min="11" max="11" width="0.875" style="209" customWidth="1"/>
    <col min="12" max="12" width="11.625" style="210" customWidth="1"/>
    <col min="13" max="13" width="0.875" style="209" customWidth="1"/>
    <col min="14" max="16384" width="9" style="209"/>
  </cols>
  <sheetData>
    <row r="1" spans="1:13" ht="22.9" customHeight="1" x14ac:dyDescent="0.15">
      <c r="A1" s="754" t="s">
        <v>437</v>
      </c>
      <c r="B1" s="754"/>
      <c r="C1" s="754"/>
      <c r="D1" s="754"/>
      <c r="E1" s="754"/>
      <c r="F1" s="754"/>
      <c r="G1" s="754"/>
      <c r="H1" s="754"/>
      <c r="I1" s="754"/>
      <c r="J1" s="754"/>
      <c r="K1" s="754"/>
      <c r="L1" s="754"/>
      <c r="M1" s="313"/>
    </row>
    <row r="2" spans="1:13" ht="22.9" customHeight="1" x14ac:dyDescent="0.15">
      <c r="A2" s="313"/>
      <c r="B2" s="298"/>
      <c r="C2" s="313"/>
      <c r="D2" s="298"/>
      <c r="E2" s="313"/>
      <c r="F2" s="298"/>
      <c r="G2" s="313"/>
      <c r="H2" s="298"/>
      <c r="I2" s="313"/>
      <c r="J2" s="298"/>
      <c r="K2" s="313"/>
      <c r="L2" s="298"/>
      <c r="M2" s="313"/>
    </row>
    <row r="3" spans="1:13" ht="22.9" customHeight="1" x14ac:dyDescent="0.15">
      <c r="A3" s="766" t="s">
        <v>144</v>
      </c>
      <c r="B3" s="766"/>
      <c r="C3" s="766"/>
      <c r="D3" s="766"/>
      <c r="E3" s="766"/>
      <c r="F3" s="766"/>
      <c r="G3" s="766"/>
      <c r="H3" s="766"/>
      <c r="I3" s="766"/>
      <c r="J3" s="766"/>
      <c r="K3" s="766"/>
      <c r="L3" s="766"/>
      <c r="M3" s="313"/>
    </row>
    <row r="4" spans="1:13" ht="20.100000000000001" customHeight="1" x14ac:dyDescent="0.15">
      <c r="A4" s="758" t="s">
        <v>78</v>
      </c>
      <c r="B4" s="763" t="s">
        <v>79</v>
      </c>
      <c r="C4" s="764"/>
      <c r="D4" s="764"/>
      <c r="E4" s="767"/>
      <c r="F4" s="768" t="s">
        <v>80</v>
      </c>
      <c r="G4" s="764"/>
      <c r="H4" s="764"/>
      <c r="I4" s="765"/>
      <c r="J4" s="763" t="s">
        <v>81</v>
      </c>
      <c r="K4" s="764"/>
      <c r="L4" s="764"/>
      <c r="M4" s="765"/>
    </row>
    <row r="5" spans="1:13" ht="20.100000000000001" customHeight="1" x14ac:dyDescent="0.15">
      <c r="A5" s="759"/>
      <c r="B5" s="763" t="s">
        <v>82</v>
      </c>
      <c r="C5" s="765"/>
      <c r="D5" s="763" t="s">
        <v>83</v>
      </c>
      <c r="E5" s="767"/>
      <c r="F5" s="768" t="s">
        <v>82</v>
      </c>
      <c r="G5" s="765"/>
      <c r="H5" s="763" t="s">
        <v>83</v>
      </c>
      <c r="I5" s="765"/>
      <c r="J5" s="763" t="s">
        <v>82</v>
      </c>
      <c r="K5" s="765"/>
      <c r="L5" s="763" t="s">
        <v>83</v>
      </c>
      <c r="M5" s="765"/>
    </row>
    <row r="6" spans="1:13" ht="12" customHeight="1" x14ac:dyDescent="0.15">
      <c r="A6" s="340"/>
      <c r="B6" s="330" t="s">
        <v>76</v>
      </c>
      <c r="C6" s="322"/>
      <c r="D6" s="317" t="s">
        <v>67</v>
      </c>
      <c r="E6" s="357"/>
      <c r="F6" s="317" t="s">
        <v>76</v>
      </c>
      <c r="G6" s="322"/>
      <c r="H6" s="317" t="s">
        <v>67</v>
      </c>
      <c r="I6" s="322"/>
      <c r="J6" s="330" t="s">
        <v>76</v>
      </c>
      <c r="K6" s="322"/>
      <c r="L6" s="317" t="s">
        <v>67</v>
      </c>
      <c r="M6" s="308"/>
    </row>
    <row r="7" spans="1:13" ht="15.95" customHeight="1" x14ac:dyDescent="0.15">
      <c r="A7" s="358" t="s">
        <v>478</v>
      </c>
      <c r="B7" s="359">
        <f>SUM(F7,J7)</f>
        <v>427</v>
      </c>
      <c r="C7" s="324"/>
      <c r="D7" s="360">
        <f>SUM(H7,L7)</f>
        <v>80854</v>
      </c>
      <c r="E7" s="361"/>
      <c r="F7" s="362">
        <v>159</v>
      </c>
      <c r="G7" s="324"/>
      <c r="H7" s="360">
        <v>67454</v>
      </c>
      <c r="I7" s="307"/>
      <c r="J7" s="323">
        <v>268</v>
      </c>
      <c r="K7" s="324"/>
      <c r="L7" s="360">
        <v>13400</v>
      </c>
      <c r="M7" s="308"/>
    </row>
    <row r="8" spans="1:13" ht="15.95" customHeight="1" x14ac:dyDescent="0.15">
      <c r="A8" s="358" t="s">
        <v>225</v>
      </c>
      <c r="B8" s="359">
        <f>SUM(F8,J8)</f>
        <v>379</v>
      </c>
      <c r="C8" s="324"/>
      <c r="D8" s="360">
        <f>SUM(H8,L8)</f>
        <v>60825</v>
      </c>
      <c r="E8" s="361"/>
      <c r="F8" s="362">
        <v>115</v>
      </c>
      <c r="G8" s="324"/>
      <c r="H8" s="360">
        <v>47625</v>
      </c>
      <c r="I8" s="307"/>
      <c r="J8" s="323">
        <v>264</v>
      </c>
      <c r="K8" s="324"/>
      <c r="L8" s="360">
        <v>13200</v>
      </c>
      <c r="M8" s="308"/>
    </row>
    <row r="9" spans="1:13" ht="15.95" customHeight="1" x14ac:dyDescent="0.15">
      <c r="A9" s="358" t="s">
        <v>262</v>
      </c>
      <c r="B9" s="359">
        <f>SUM(F9,J9)</f>
        <v>360</v>
      </c>
      <c r="C9" s="324"/>
      <c r="D9" s="360">
        <f>SUM(H9,L9)</f>
        <v>58467</v>
      </c>
      <c r="E9" s="361"/>
      <c r="F9" s="363">
        <v>112</v>
      </c>
      <c r="G9" s="324"/>
      <c r="H9" s="360">
        <v>46067</v>
      </c>
      <c r="I9" s="307"/>
      <c r="J9" s="323">
        <v>248</v>
      </c>
      <c r="K9" s="324"/>
      <c r="L9" s="360">
        <v>12400</v>
      </c>
      <c r="M9" s="308"/>
    </row>
    <row r="10" spans="1:13" ht="15.95" customHeight="1" x14ac:dyDescent="0.15">
      <c r="A10" s="358" t="s">
        <v>309</v>
      </c>
      <c r="B10" s="359">
        <f t="shared" ref="B10:B11" si="0">SUM(F10,J10)</f>
        <v>320</v>
      </c>
      <c r="C10" s="324"/>
      <c r="D10" s="360">
        <f t="shared" ref="D10:D11" si="1">SUM(H10,L10)</f>
        <v>49592</v>
      </c>
      <c r="E10" s="361"/>
      <c r="F10" s="363">
        <v>92</v>
      </c>
      <c r="G10" s="324"/>
      <c r="H10" s="360">
        <v>38192</v>
      </c>
      <c r="I10" s="307"/>
      <c r="J10" s="323">
        <v>228</v>
      </c>
      <c r="K10" s="324"/>
      <c r="L10" s="360">
        <v>11400</v>
      </c>
      <c r="M10" s="308"/>
    </row>
    <row r="11" spans="1:13" s="125" customFormat="1" ht="15.95" customHeight="1" x14ac:dyDescent="0.15">
      <c r="A11" s="358" t="s">
        <v>397</v>
      </c>
      <c r="B11" s="359">
        <f t="shared" si="0"/>
        <v>313</v>
      </c>
      <c r="C11" s="324"/>
      <c r="D11" s="360">
        <f t="shared" si="1"/>
        <v>42110</v>
      </c>
      <c r="E11" s="361"/>
      <c r="F11" s="363">
        <v>71</v>
      </c>
      <c r="G11" s="324"/>
      <c r="H11" s="360">
        <v>30010</v>
      </c>
      <c r="I11" s="307"/>
      <c r="J11" s="323">
        <v>242</v>
      </c>
      <c r="K11" s="324"/>
      <c r="L11" s="360">
        <v>12100</v>
      </c>
      <c r="M11" s="308"/>
    </row>
    <row r="12" spans="1:13" s="125" customFormat="1" ht="15.95" customHeight="1" x14ac:dyDescent="0.15">
      <c r="A12" s="358" t="s">
        <v>465</v>
      </c>
      <c r="B12" s="359">
        <f>SUM(F12,J12)</f>
        <v>351</v>
      </c>
      <c r="C12" s="324"/>
      <c r="D12" s="360">
        <f>SUM(H12,L12)</f>
        <v>51342</v>
      </c>
      <c r="E12" s="361"/>
      <c r="F12" s="363">
        <v>94</v>
      </c>
      <c r="G12" s="324"/>
      <c r="H12" s="360">
        <v>38492</v>
      </c>
      <c r="I12" s="307"/>
      <c r="J12" s="323">
        <v>257</v>
      </c>
      <c r="K12" s="324"/>
      <c r="L12" s="360">
        <v>12850</v>
      </c>
      <c r="M12" s="308"/>
    </row>
    <row r="13" spans="1:13" ht="12" customHeight="1" x14ac:dyDescent="0.15">
      <c r="A13" s="364"/>
      <c r="B13" s="365"/>
      <c r="C13" s="366"/>
      <c r="D13" s="367"/>
      <c r="E13" s="368"/>
      <c r="F13" s="367"/>
      <c r="G13" s="366"/>
      <c r="H13" s="367"/>
      <c r="I13" s="366"/>
      <c r="J13" s="365"/>
      <c r="K13" s="366"/>
      <c r="L13" s="367"/>
      <c r="M13" s="312"/>
    </row>
  </sheetData>
  <sheetProtection sheet="1" objects="1" scenarios="1"/>
  <mergeCells count="12">
    <mergeCell ref="A1:L1"/>
    <mergeCell ref="A3:L3"/>
    <mergeCell ref="B4:E4"/>
    <mergeCell ref="B5:C5"/>
    <mergeCell ref="D5:E5"/>
    <mergeCell ref="F5:G5"/>
    <mergeCell ref="H5:I5"/>
    <mergeCell ref="F4:I4"/>
    <mergeCell ref="J4:M4"/>
    <mergeCell ref="L5:M5"/>
    <mergeCell ref="A4:A5"/>
    <mergeCell ref="J5:K5"/>
  </mergeCells>
  <phoneticPr fontId="9"/>
  <pageMargins left="0.70866141732283472" right="0.70866141732283472" top="0.78740157480314965" bottom="0.78740157480314965" header="0.51181102362204722" footer="0.51181102362204722"/>
  <pageSetup paperSize="9" orientation="portrait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4"/>
  <dimension ref="A1:I52"/>
  <sheetViews>
    <sheetView showGridLines="0" topLeftCell="A2" zoomScaleNormal="100" zoomScaleSheetLayoutView="100" workbookViewId="0">
      <selection activeCell="D9" sqref="D9"/>
    </sheetView>
  </sheetViews>
  <sheetFormatPr defaultColWidth="9" defaultRowHeight="13.5" x14ac:dyDescent="0.15"/>
  <cols>
    <col min="1" max="1" width="17.375" style="91" customWidth="1"/>
    <col min="2" max="2" width="17.375" style="90" customWidth="1"/>
    <col min="3" max="3" width="0.875" style="91" customWidth="1"/>
    <col min="4" max="4" width="16.75" style="90" customWidth="1"/>
    <col min="5" max="5" width="0.875" style="91" customWidth="1"/>
    <col min="6" max="6" width="16.75" style="90" customWidth="1"/>
    <col min="7" max="7" width="0.875" style="91" customWidth="1"/>
    <col min="8" max="8" width="16.75" style="90" customWidth="1"/>
    <col min="9" max="9" width="0.875" style="91" customWidth="1"/>
    <col min="10" max="18" width="9" style="91"/>
    <col min="19" max="19" width="5.75" style="91" customWidth="1"/>
    <col min="20" max="16384" width="9" style="91"/>
  </cols>
  <sheetData>
    <row r="1" spans="1:9" ht="22.9" customHeight="1" x14ac:dyDescent="0.15">
      <c r="A1" s="754" t="s">
        <v>438</v>
      </c>
      <c r="B1" s="754"/>
      <c r="C1" s="754"/>
      <c r="D1" s="754"/>
      <c r="E1" s="754"/>
      <c r="F1" s="754"/>
      <c r="G1" s="754"/>
      <c r="H1" s="754"/>
      <c r="I1" s="339"/>
    </row>
    <row r="2" spans="1:9" ht="22.9" customHeight="1" x14ac:dyDescent="0.15">
      <c r="A2" s="339"/>
      <c r="B2" s="318"/>
      <c r="C2" s="339"/>
      <c r="D2" s="318"/>
      <c r="E2" s="339"/>
      <c r="F2" s="318"/>
      <c r="G2" s="339"/>
      <c r="H2" s="318"/>
      <c r="I2" s="339"/>
    </row>
    <row r="3" spans="1:9" ht="22.9" customHeight="1" x14ac:dyDescent="0.15">
      <c r="A3" s="762" t="s">
        <v>516</v>
      </c>
      <c r="B3" s="755"/>
      <c r="C3" s="755"/>
      <c r="D3" s="755"/>
      <c r="E3" s="755"/>
      <c r="F3" s="755"/>
      <c r="G3" s="755"/>
      <c r="H3" s="755"/>
      <c r="I3" s="339"/>
    </row>
    <row r="4" spans="1:9" ht="20.100000000000001" customHeight="1" x14ac:dyDescent="0.15">
      <c r="A4" s="769" t="s">
        <v>84</v>
      </c>
      <c r="B4" s="771" t="s">
        <v>24</v>
      </c>
      <c r="C4" s="772"/>
      <c r="D4" s="775" t="s">
        <v>513</v>
      </c>
      <c r="E4" s="776"/>
      <c r="F4" s="776"/>
      <c r="G4" s="777"/>
      <c r="H4" s="771" t="s">
        <v>85</v>
      </c>
      <c r="I4" s="778"/>
    </row>
    <row r="5" spans="1:9" ht="20.100000000000001" customHeight="1" x14ac:dyDescent="0.15">
      <c r="A5" s="770"/>
      <c r="B5" s="773"/>
      <c r="C5" s="774"/>
      <c r="D5" s="775" t="s">
        <v>514</v>
      </c>
      <c r="E5" s="777"/>
      <c r="F5" s="780" t="s">
        <v>515</v>
      </c>
      <c r="G5" s="777"/>
      <c r="H5" s="773"/>
      <c r="I5" s="779"/>
    </row>
    <row r="6" spans="1:9" ht="12" customHeight="1" x14ac:dyDescent="0.15">
      <c r="A6" s="340"/>
      <c r="B6" s="341" t="s">
        <v>1</v>
      </c>
      <c r="C6" s="342"/>
      <c r="D6" s="343" t="s">
        <v>1</v>
      </c>
      <c r="E6" s="344"/>
      <c r="F6" s="343" t="s">
        <v>1</v>
      </c>
      <c r="G6" s="344"/>
      <c r="H6" s="341" t="s">
        <v>1</v>
      </c>
      <c r="I6" s="308"/>
    </row>
    <row r="7" spans="1:9" ht="18" customHeight="1" x14ac:dyDescent="0.15">
      <c r="A7" s="345" t="s">
        <v>478</v>
      </c>
      <c r="B7" s="346">
        <f t="shared" ref="B7:B11" si="0">SUM(D7:H7)</f>
        <v>31841</v>
      </c>
      <c r="C7" s="347"/>
      <c r="D7" s="348">
        <v>19113</v>
      </c>
      <c r="E7" s="349"/>
      <c r="F7" s="341">
        <v>298</v>
      </c>
      <c r="G7" s="344"/>
      <c r="H7" s="346">
        <v>12430</v>
      </c>
      <c r="I7" s="308"/>
    </row>
    <row r="8" spans="1:9" ht="18" customHeight="1" x14ac:dyDescent="0.15">
      <c r="A8" s="345" t="s">
        <v>225</v>
      </c>
      <c r="B8" s="346">
        <f t="shared" si="0"/>
        <v>30644</v>
      </c>
      <c r="C8" s="347"/>
      <c r="D8" s="348">
        <v>18254</v>
      </c>
      <c r="E8" s="349"/>
      <c r="F8" s="341">
        <v>256</v>
      </c>
      <c r="G8" s="344"/>
      <c r="H8" s="346">
        <v>12134</v>
      </c>
      <c r="I8" s="308"/>
    </row>
    <row r="9" spans="1:9" ht="18" customHeight="1" x14ac:dyDescent="0.15">
      <c r="A9" s="345" t="s">
        <v>262</v>
      </c>
      <c r="B9" s="346">
        <f t="shared" si="0"/>
        <v>30072</v>
      </c>
      <c r="C9" s="347"/>
      <c r="D9" s="348">
        <v>17950</v>
      </c>
      <c r="E9" s="349"/>
      <c r="F9" s="341">
        <v>248</v>
      </c>
      <c r="G9" s="344"/>
      <c r="H9" s="346">
        <v>11874</v>
      </c>
      <c r="I9" s="308"/>
    </row>
    <row r="10" spans="1:9" ht="18" customHeight="1" x14ac:dyDescent="0.15">
      <c r="A10" s="345" t="s">
        <v>302</v>
      </c>
      <c r="B10" s="346">
        <f t="shared" si="0"/>
        <v>29639</v>
      </c>
      <c r="C10" s="347"/>
      <c r="D10" s="348">
        <v>17917</v>
      </c>
      <c r="E10" s="349"/>
      <c r="F10" s="341">
        <v>262</v>
      </c>
      <c r="G10" s="344"/>
      <c r="H10" s="346">
        <v>11460</v>
      </c>
      <c r="I10" s="308"/>
    </row>
    <row r="11" spans="1:9" s="125" customFormat="1" ht="18" customHeight="1" x14ac:dyDescent="0.15">
      <c r="A11" s="345" t="s">
        <v>397</v>
      </c>
      <c r="B11" s="346">
        <f t="shared" si="0"/>
        <v>29471</v>
      </c>
      <c r="C11" s="347"/>
      <c r="D11" s="348">
        <v>18154</v>
      </c>
      <c r="E11" s="349"/>
      <c r="F11" s="341">
        <v>241</v>
      </c>
      <c r="G11" s="344"/>
      <c r="H11" s="346">
        <v>11076</v>
      </c>
      <c r="I11" s="308"/>
    </row>
    <row r="12" spans="1:9" s="125" customFormat="1" ht="18" customHeight="1" x14ac:dyDescent="0.15">
      <c r="A12" s="350" t="s">
        <v>465</v>
      </c>
      <c r="B12" s="351">
        <f>SUM(D12:H12)</f>
        <v>29011</v>
      </c>
      <c r="C12" s="352"/>
      <c r="D12" s="353">
        <v>18086</v>
      </c>
      <c r="E12" s="354"/>
      <c r="F12" s="355">
        <v>218</v>
      </c>
      <c r="G12" s="356"/>
      <c r="H12" s="351">
        <v>10707</v>
      </c>
      <c r="I12" s="312"/>
    </row>
    <row r="13" spans="1:9" ht="23.1" customHeight="1" x14ac:dyDescent="0.15"/>
    <row r="30" ht="8.25" customHeight="1" x14ac:dyDescent="0.15"/>
    <row r="31" ht="23.1" customHeight="1" x14ac:dyDescent="0.15"/>
    <row r="52" ht="9.6" customHeight="1" x14ac:dyDescent="0.15"/>
  </sheetData>
  <sheetProtection sheet="1" objects="1" scenarios="1"/>
  <mergeCells count="8">
    <mergeCell ref="A1:H1"/>
    <mergeCell ref="A3:H3"/>
    <mergeCell ref="A4:A5"/>
    <mergeCell ref="B4:C5"/>
    <mergeCell ref="D4:G4"/>
    <mergeCell ref="H4:I5"/>
    <mergeCell ref="D5:E5"/>
    <mergeCell ref="F5:G5"/>
  </mergeCells>
  <phoneticPr fontId="9"/>
  <pageMargins left="0.70866141732283472" right="0.70866141732283472" top="0.78740157480314965" bottom="0.78740157480314965" header="0.51181102362204722" footer="0.51181102362204722"/>
  <pageSetup paperSize="9" orientation="portrait" r:id="rId1"/>
  <headerFooter alignWithMargins="0"/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S33"/>
  <sheetViews>
    <sheetView showGridLines="0" zoomScaleNormal="100" workbookViewId="0">
      <selection activeCell="G8" sqref="G8:I8"/>
    </sheetView>
  </sheetViews>
  <sheetFormatPr defaultColWidth="9" defaultRowHeight="13.5" x14ac:dyDescent="0.15"/>
  <cols>
    <col min="1" max="1" width="10.75" style="180" customWidth="1"/>
    <col min="2" max="2" width="0.5" style="180" customWidth="1"/>
    <col min="3" max="3" width="5.625" style="181" customWidth="1"/>
    <col min="4" max="4" width="0.375" style="180" customWidth="1"/>
    <col min="5" max="5" width="12.375" style="181" customWidth="1"/>
    <col min="6" max="6" width="0.375" style="180" customWidth="1"/>
    <col min="7" max="7" width="6.625" style="181" bestFit="1" customWidth="1"/>
    <col min="8" max="8" width="0.375" style="180" customWidth="1"/>
    <col min="9" max="9" width="14.125" style="181" bestFit="1" customWidth="1"/>
    <col min="10" max="10" width="0.375" style="180" customWidth="1"/>
    <col min="11" max="11" width="5.625" style="181" customWidth="1"/>
    <col min="12" max="12" width="0.375" style="180" customWidth="1"/>
    <col min="13" max="13" width="12.375" style="181" customWidth="1"/>
    <col min="14" max="14" width="0.375" style="180" customWidth="1"/>
    <col min="15" max="15" width="5.625" style="181" customWidth="1"/>
    <col min="16" max="16" width="0.375" style="180" customWidth="1"/>
    <col min="17" max="17" width="11.625" style="181" customWidth="1"/>
    <col min="18" max="18" width="0.375" style="180" customWidth="1"/>
    <col min="19" max="16384" width="9" style="180"/>
  </cols>
  <sheetData>
    <row r="1" spans="1:19" s="91" customFormat="1" ht="23.1" customHeight="1" x14ac:dyDescent="0.15">
      <c r="A1" s="754" t="s">
        <v>260</v>
      </c>
      <c r="B1" s="754"/>
      <c r="C1" s="754"/>
      <c r="D1" s="754"/>
      <c r="E1" s="754"/>
      <c r="F1" s="754"/>
      <c r="G1" s="754"/>
      <c r="H1" s="754"/>
      <c r="I1" s="754"/>
      <c r="J1" s="754"/>
      <c r="K1" s="754"/>
      <c r="L1" s="754"/>
      <c r="M1" s="754"/>
      <c r="N1" s="754"/>
      <c r="O1" s="754"/>
      <c r="P1" s="754"/>
      <c r="Q1" s="754"/>
    </row>
    <row r="2" spans="1:19" ht="23.1" customHeight="1" x14ac:dyDescent="0.15"/>
    <row r="3" spans="1:19" ht="23.1" customHeight="1" x14ac:dyDescent="0.15">
      <c r="A3" s="296" t="s">
        <v>500</v>
      </c>
      <c r="B3" s="296"/>
      <c r="C3" s="296"/>
      <c r="D3" s="296"/>
      <c r="E3" s="296"/>
      <c r="F3" s="296"/>
      <c r="G3" s="296"/>
      <c r="H3" s="296"/>
      <c r="I3" s="296"/>
      <c r="J3" s="296"/>
      <c r="K3" s="297"/>
      <c r="L3" s="297"/>
      <c r="M3" s="297"/>
      <c r="N3" s="297"/>
      <c r="O3" s="297"/>
      <c r="P3" s="297"/>
      <c r="Q3" s="297"/>
      <c r="R3" s="298"/>
      <c r="S3" s="181"/>
    </row>
    <row r="4" spans="1:19" ht="15" customHeight="1" x14ac:dyDescent="0.15">
      <c r="A4" s="783" t="s">
        <v>78</v>
      </c>
      <c r="B4" s="784"/>
      <c r="C4" s="756" t="s">
        <v>499</v>
      </c>
      <c r="D4" s="750"/>
      <c r="E4" s="750"/>
      <c r="F4" s="750"/>
      <c r="G4" s="750"/>
      <c r="H4" s="750"/>
      <c r="I4" s="750"/>
      <c r="J4" s="751"/>
      <c r="L4" s="181"/>
      <c r="N4" s="181"/>
      <c r="P4" s="181"/>
      <c r="R4" s="181"/>
      <c r="S4" s="181"/>
    </row>
    <row r="5" spans="1:19" ht="15" customHeight="1" x14ac:dyDescent="0.15">
      <c r="A5" s="785"/>
      <c r="B5" s="786"/>
      <c r="C5" s="756" t="s">
        <v>498</v>
      </c>
      <c r="D5" s="750"/>
      <c r="E5" s="750"/>
      <c r="F5" s="751"/>
      <c r="G5" s="750" t="s">
        <v>86</v>
      </c>
      <c r="H5" s="750"/>
      <c r="I5" s="750"/>
      <c r="J5" s="751"/>
      <c r="L5" s="181"/>
      <c r="N5" s="181"/>
      <c r="P5" s="181"/>
      <c r="R5" s="181"/>
      <c r="S5" s="181"/>
    </row>
    <row r="6" spans="1:19" ht="13.15" customHeight="1" x14ac:dyDescent="0.15">
      <c r="A6" s="299"/>
      <c r="B6" s="300"/>
      <c r="C6" s="301"/>
      <c r="D6" s="302"/>
      <c r="E6" s="302" t="s">
        <v>76</v>
      </c>
      <c r="F6" s="303"/>
      <c r="G6" s="302"/>
      <c r="H6" s="302"/>
      <c r="I6" s="302" t="s">
        <v>68</v>
      </c>
      <c r="J6" s="304"/>
      <c r="L6" s="181"/>
      <c r="N6" s="181"/>
      <c r="P6" s="181"/>
      <c r="R6" s="181"/>
      <c r="S6" s="181"/>
    </row>
    <row r="7" spans="1:19" ht="14.85" customHeight="1" x14ac:dyDescent="0.15">
      <c r="A7" s="305" t="s">
        <v>475</v>
      </c>
      <c r="B7" s="306"/>
      <c r="C7" s="781">
        <v>1531</v>
      </c>
      <c r="D7" s="782"/>
      <c r="E7" s="782"/>
      <c r="F7" s="307"/>
      <c r="G7" s="782">
        <v>1344438200</v>
      </c>
      <c r="H7" s="782"/>
      <c r="I7" s="782"/>
      <c r="J7" s="308"/>
      <c r="L7" s="181"/>
      <c r="N7" s="181"/>
      <c r="P7" s="181"/>
      <c r="R7" s="181"/>
      <c r="S7" s="181"/>
    </row>
    <row r="8" spans="1:19" ht="14.85" customHeight="1" x14ac:dyDescent="0.15">
      <c r="A8" s="305" t="s">
        <v>246</v>
      </c>
      <c r="B8" s="306"/>
      <c r="C8" s="781">
        <v>1552</v>
      </c>
      <c r="D8" s="782"/>
      <c r="E8" s="782"/>
      <c r="F8" s="307"/>
      <c r="G8" s="782">
        <v>1357433825</v>
      </c>
      <c r="H8" s="782"/>
      <c r="I8" s="782"/>
      <c r="J8" s="308"/>
      <c r="L8" s="181"/>
      <c r="N8" s="181"/>
      <c r="P8" s="181"/>
      <c r="R8" s="181"/>
      <c r="S8" s="181"/>
    </row>
    <row r="9" spans="1:19" ht="14.85" customHeight="1" x14ac:dyDescent="0.15">
      <c r="A9" s="305" t="s">
        <v>279</v>
      </c>
      <c r="B9" s="306"/>
      <c r="C9" s="781">
        <v>1577</v>
      </c>
      <c r="D9" s="782"/>
      <c r="E9" s="782"/>
      <c r="F9" s="307"/>
      <c r="G9" s="782">
        <v>1379863925</v>
      </c>
      <c r="H9" s="782"/>
      <c r="I9" s="782"/>
      <c r="J9" s="308"/>
      <c r="L9" s="181"/>
      <c r="N9" s="181"/>
      <c r="P9" s="181"/>
      <c r="R9" s="181"/>
      <c r="S9" s="181"/>
    </row>
    <row r="10" spans="1:19" ht="14.85" customHeight="1" x14ac:dyDescent="0.15">
      <c r="A10" s="305" t="s">
        <v>310</v>
      </c>
      <c r="B10" s="306"/>
      <c r="C10" s="781">
        <v>1616</v>
      </c>
      <c r="D10" s="782"/>
      <c r="E10" s="782"/>
      <c r="F10" s="307"/>
      <c r="G10" s="782">
        <v>1411281700</v>
      </c>
      <c r="H10" s="782"/>
      <c r="I10" s="782"/>
      <c r="J10" s="308"/>
      <c r="P10" s="181"/>
      <c r="R10" s="181"/>
      <c r="S10" s="181"/>
    </row>
    <row r="11" spans="1:19" ht="14.85" customHeight="1" x14ac:dyDescent="0.15">
      <c r="A11" s="305" t="s">
        <v>404</v>
      </c>
      <c r="B11" s="306"/>
      <c r="C11" s="781">
        <v>1644</v>
      </c>
      <c r="D11" s="782"/>
      <c r="E11" s="782"/>
      <c r="F11" s="307"/>
      <c r="G11" s="782">
        <v>1434590475</v>
      </c>
      <c r="H11" s="782"/>
      <c r="I11" s="782"/>
      <c r="J11" s="308"/>
      <c r="K11" s="180"/>
      <c r="M11" s="180"/>
      <c r="O11" s="180"/>
      <c r="Q11" s="180"/>
    </row>
    <row r="12" spans="1:19" ht="14.85" customHeight="1" x14ac:dyDescent="0.15">
      <c r="A12" s="309" t="s">
        <v>477</v>
      </c>
      <c r="B12" s="310"/>
      <c r="C12" s="791">
        <v>1665</v>
      </c>
      <c r="D12" s="792"/>
      <c r="E12" s="792"/>
      <c r="F12" s="311"/>
      <c r="G12" s="793">
        <v>1447137075</v>
      </c>
      <c r="H12" s="793"/>
      <c r="I12" s="793"/>
      <c r="J12" s="312"/>
      <c r="K12" s="180"/>
      <c r="M12" s="180"/>
      <c r="O12" s="180"/>
      <c r="Q12" s="180"/>
    </row>
    <row r="13" spans="1:19" ht="13.5" customHeight="1" x14ac:dyDescent="0.15">
      <c r="A13" s="795" t="s">
        <v>519</v>
      </c>
      <c r="B13" s="795"/>
      <c r="C13" s="795"/>
      <c r="D13" s="795"/>
      <c r="E13" s="795"/>
      <c r="F13" s="795"/>
      <c r="G13" s="795"/>
      <c r="H13" s="795"/>
      <c r="I13" s="795"/>
      <c r="J13" s="795"/>
      <c r="K13" s="795"/>
      <c r="L13" s="795"/>
      <c r="M13" s="795"/>
      <c r="N13" s="795"/>
      <c r="O13" s="795"/>
      <c r="P13" s="795"/>
      <c r="Q13" s="795"/>
      <c r="R13" s="313"/>
    </row>
    <row r="14" spans="1:19" ht="18" customHeight="1" x14ac:dyDescent="0.15">
      <c r="A14" s="314"/>
      <c r="B14" s="315"/>
      <c r="C14" s="316"/>
      <c r="D14" s="317"/>
      <c r="E14" s="316"/>
      <c r="F14" s="316"/>
      <c r="G14" s="317"/>
      <c r="H14" s="317"/>
      <c r="I14" s="316"/>
      <c r="J14" s="318"/>
      <c r="K14" s="298"/>
      <c r="L14" s="313"/>
      <c r="M14" s="298"/>
      <c r="N14" s="313"/>
      <c r="O14" s="298"/>
      <c r="P14" s="313"/>
      <c r="Q14" s="298"/>
      <c r="R14" s="313"/>
    </row>
    <row r="15" spans="1:19" ht="23.1" customHeight="1" x14ac:dyDescent="0.15">
      <c r="A15" s="319" t="s">
        <v>183</v>
      </c>
      <c r="B15" s="319"/>
      <c r="C15" s="319"/>
      <c r="D15" s="319"/>
      <c r="E15" s="319"/>
      <c r="F15" s="319"/>
      <c r="G15" s="319"/>
      <c r="H15" s="319"/>
      <c r="I15" s="319"/>
      <c r="J15" s="319"/>
      <c r="K15" s="319"/>
      <c r="L15" s="319"/>
      <c r="M15" s="794" t="s">
        <v>439</v>
      </c>
      <c r="N15" s="794"/>
      <c r="O15" s="794"/>
      <c r="P15" s="794"/>
      <c r="Q15" s="794"/>
      <c r="R15" s="319"/>
    </row>
    <row r="16" spans="1:19" ht="15" customHeight="1" x14ac:dyDescent="0.15">
      <c r="A16" s="783" t="s">
        <v>78</v>
      </c>
      <c r="B16" s="784"/>
      <c r="C16" s="788" t="s">
        <v>87</v>
      </c>
      <c r="D16" s="788"/>
      <c r="E16" s="788"/>
      <c r="F16" s="789"/>
      <c r="G16" s="790" t="s">
        <v>88</v>
      </c>
      <c r="H16" s="788"/>
      <c r="I16" s="788"/>
      <c r="J16" s="789"/>
      <c r="K16" s="790" t="s">
        <v>89</v>
      </c>
      <c r="L16" s="788"/>
      <c r="M16" s="788"/>
      <c r="N16" s="789"/>
      <c r="O16" s="790" t="s">
        <v>90</v>
      </c>
      <c r="P16" s="788"/>
      <c r="Q16" s="788"/>
      <c r="R16" s="789"/>
    </row>
    <row r="17" spans="1:18" ht="15" customHeight="1" x14ac:dyDescent="0.15">
      <c r="A17" s="785"/>
      <c r="B17" s="787"/>
      <c r="C17" s="788" t="s">
        <v>92</v>
      </c>
      <c r="D17" s="789"/>
      <c r="E17" s="790" t="s">
        <v>86</v>
      </c>
      <c r="F17" s="789"/>
      <c r="G17" s="790" t="s">
        <v>92</v>
      </c>
      <c r="H17" s="789"/>
      <c r="I17" s="790" t="s">
        <v>86</v>
      </c>
      <c r="J17" s="789"/>
      <c r="K17" s="790" t="s">
        <v>92</v>
      </c>
      <c r="L17" s="789"/>
      <c r="M17" s="790" t="s">
        <v>86</v>
      </c>
      <c r="N17" s="789"/>
      <c r="O17" s="790" t="s">
        <v>92</v>
      </c>
      <c r="P17" s="789"/>
      <c r="Q17" s="790" t="s">
        <v>86</v>
      </c>
      <c r="R17" s="789"/>
    </row>
    <row r="18" spans="1:18" ht="13.15" customHeight="1" x14ac:dyDescent="0.15">
      <c r="A18" s="320"/>
      <c r="B18" s="321"/>
      <c r="C18" s="317" t="s">
        <v>76</v>
      </c>
      <c r="D18" s="322"/>
      <c r="E18" s="317" t="s">
        <v>68</v>
      </c>
      <c r="F18" s="322"/>
      <c r="G18" s="317" t="s">
        <v>76</v>
      </c>
      <c r="H18" s="322"/>
      <c r="I18" s="317" t="s">
        <v>68</v>
      </c>
      <c r="J18" s="322"/>
      <c r="K18" s="317" t="s">
        <v>76</v>
      </c>
      <c r="L18" s="322"/>
      <c r="M18" s="317" t="s">
        <v>68</v>
      </c>
      <c r="N18" s="322"/>
      <c r="O18" s="317" t="s">
        <v>76</v>
      </c>
      <c r="P18" s="322"/>
      <c r="Q18" s="317" t="s">
        <v>68</v>
      </c>
      <c r="R18" s="322"/>
    </row>
    <row r="19" spans="1:18" ht="14.85" customHeight="1" x14ac:dyDescent="0.15">
      <c r="A19" s="323" t="s">
        <v>475</v>
      </c>
      <c r="B19" s="324"/>
      <c r="C19" s="325">
        <v>613</v>
      </c>
      <c r="D19" s="326"/>
      <c r="E19" s="327">
        <v>293402090</v>
      </c>
      <c r="F19" s="326"/>
      <c r="G19" s="327">
        <v>41254</v>
      </c>
      <c r="H19" s="326"/>
      <c r="I19" s="327">
        <v>27699978719</v>
      </c>
      <c r="J19" s="326"/>
      <c r="K19" s="327">
        <v>526</v>
      </c>
      <c r="L19" s="326"/>
      <c r="M19" s="327">
        <v>120050997</v>
      </c>
      <c r="N19" s="328"/>
      <c r="O19" s="327">
        <v>39</v>
      </c>
      <c r="P19" s="326"/>
      <c r="Q19" s="327">
        <v>33349275</v>
      </c>
      <c r="R19" s="326"/>
    </row>
    <row r="20" spans="1:18" ht="14.85" customHeight="1" x14ac:dyDescent="0.15">
      <c r="A20" s="323" t="s">
        <v>246</v>
      </c>
      <c r="B20" s="324"/>
      <c r="C20" s="325">
        <v>515</v>
      </c>
      <c r="D20" s="326"/>
      <c r="E20" s="327">
        <v>245898060</v>
      </c>
      <c r="F20" s="326"/>
      <c r="G20" s="327">
        <v>43130</v>
      </c>
      <c r="H20" s="326"/>
      <c r="I20" s="327">
        <v>28839075693</v>
      </c>
      <c r="J20" s="326"/>
      <c r="K20" s="327">
        <v>454</v>
      </c>
      <c r="L20" s="326"/>
      <c r="M20" s="327">
        <v>103263979</v>
      </c>
      <c r="N20" s="328"/>
      <c r="O20" s="327">
        <v>36</v>
      </c>
      <c r="P20" s="326"/>
      <c r="Q20" s="327">
        <v>30587525</v>
      </c>
      <c r="R20" s="326"/>
    </row>
    <row r="21" spans="1:18" ht="14.85" customHeight="1" x14ac:dyDescent="0.15">
      <c r="A21" s="323" t="s">
        <v>279</v>
      </c>
      <c r="B21" s="324"/>
      <c r="C21" s="325">
        <v>426</v>
      </c>
      <c r="D21" s="326"/>
      <c r="E21" s="327">
        <v>204103376</v>
      </c>
      <c r="F21" s="326"/>
      <c r="G21" s="327">
        <v>44189</v>
      </c>
      <c r="H21" s="326"/>
      <c r="I21" s="327">
        <v>29591708927</v>
      </c>
      <c r="J21" s="326"/>
      <c r="K21" s="327">
        <v>381</v>
      </c>
      <c r="L21" s="326"/>
      <c r="M21" s="327">
        <v>87026049</v>
      </c>
      <c r="N21" s="328"/>
      <c r="O21" s="327">
        <v>29</v>
      </c>
      <c r="P21" s="326"/>
      <c r="Q21" s="327">
        <v>24353125</v>
      </c>
      <c r="R21" s="326"/>
    </row>
    <row r="22" spans="1:18" ht="14.85" customHeight="1" x14ac:dyDescent="0.15">
      <c r="A22" s="323" t="s">
        <v>310</v>
      </c>
      <c r="B22" s="324"/>
      <c r="C22" s="325">
        <v>349</v>
      </c>
      <c r="D22" s="326"/>
      <c r="E22" s="327">
        <v>165769685</v>
      </c>
      <c r="F22" s="326"/>
      <c r="G22" s="327">
        <v>45173</v>
      </c>
      <c r="H22" s="326"/>
      <c r="I22" s="327">
        <v>30345924796</v>
      </c>
      <c r="J22" s="326"/>
      <c r="K22" s="327">
        <v>323</v>
      </c>
      <c r="L22" s="326"/>
      <c r="M22" s="327">
        <v>75154080</v>
      </c>
      <c r="N22" s="328"/>
      <c r="O22" s="327">
        <v>27</v>
      </c>
      <c r="P22" s="326"/>
      <c r="Q22" s="327">
        <v>22427875</v>
      </c>
      <c r="R22" s="326"/>
    </row>
    <row r="23" spans="1:18" ht="14.85" customHeight="1" x14ac:dyDescent="0.15">
      <c r="A23" s="323" t="s">
        <v>404</v>
      </c>
      <c r="B23" s="324"/>
      <c r="C23" s="325">
        <v>280</v>
      </c>
      <c r="D23" s="326"/>
      <c r="E23" s="327">
        <v>134054793</v>
      </c>
      <c r="F23" s="326"/>
      <c r="G23" s="327">
        <v>46134</v>
      </c>
      <c r="H23" s="326"/>
      <c r="I23" s="327">
        <v>31124482865</v>
      </c>
      <c r="J23" s="326"/>
      <c r="K23" s="327">
        <v>258</v>
      </c>
      <c r="L23" s="326"/>
      <c r="M23" s="327">
        <v>61317992</v>
      </c>
      <c r="N23" s="328"/>
      <c r="O23" s="327">
        <v>24</v>
      </c>
      <c r="P23" s="326"/>
      <c r="Q23" s="327">
        <v>20324200</v>
      </c>
      <c r="R23" s="326"/>
    </row>
    <row r="24" spans="1:18" ht="14.85" customHeight="1" x14ac:dyDescent="0.15">
      <c r="A24" s="323" t="s">
        <v>477</v>
      </c>
      <c r="B24" s="324"/>
      <c r="C24" s="325">
        <v>226</v>
      </c>
      <c r="D24" s="326"/>
      <c r="E24" s="327">
        <v>107931596</v>
      </c>
      <c r="F24" s="326"/>
      <c r="G24" s="327">
        <v>46800</v>
      </c>
      <c r="H24" s="326"/>
      <c r="I24" s="327">
        <v>31602680800</v>
      </c>
      <c r="J24" s="326"/>
      <c r="K24" s="327">
        <v>217</v>
      </c>
      <c r="L24" s="326"/>
      <c r="M24" s="327">
        <v>51588846</v>
      </c>
      <c r="N24" s="328"/>
      <c r="O24" s="327">
        <v>22</v>
      </c>
      <c r="P24" s="326"/>
      <c r="Q24" s="327">
        <v>18546375</v>
      </c>
      <c r="R24" s="326"/>
    </row>
    <row r="25" spans="1:18" ht="15" customHeight="1" x14ac:dyDescent="0.15">
      <c r="A25" s="783" t="s">
        <v>78</v>
      </c>
      <c r="B25" s="784"/>
      <c r="C25" s="788" t="s">
        <v>91</v>
      </c>
      <c r="D25" s="788"/>
      <c r="E25" s="788"/>
      <c r="F25" s="789"/>
      <c r="G25" s="790" t="s">
        <v>93</v>
      </c>
      <c r="H25" s="788"/>
      <c r="I25" s="788"/>
      <c r="J25" s="789"/>
      <c r="K25" s="790" t="s">
        <v>94</v>
      </c>
      <c r="L25" s="788"/>
      <c r="M25" s="788"/>
      <c r="N25" s="789"/>
      <c r="O25" s="790" t="s">
        <v>95</v>
      </c>
      <c r="P25" s="788"/>
      <c r="Q25" s="788"/>
      <c r="R25" s="789"/>
    </row>
    <row r="26" spans="1:18" ht="15" customHeight="1" x14ac:dyDescent="0.15">
      <c r="A26" s="785"/>
      <c r="B26" s="787"/>
      <c r="C26" s="788" t="s">
        <v>92</v>
      </c>
      <c r="D26" s="789"/>
      <c r="E26" s="790" t="s">
        <v>86</v>
      </c>
      <c r="F26" s="789"/>
      <c r="G26" s="790" t="s">
        <v>92</v>
      </c>
      <c r="H26" s="789"/>
      <c r="I26" s="790" t="s">
        <v>86</v>
      </c>
      <c r="J26" s="789"/>
      <c r="K26" s="790" t="s">
        <v>92</v>
      </c>
      <c r="L26" s="789"/>
      <c r="M26" s="790" t="s">
        <v>86</v>
      </c>
      <c r="N26" s="789"/>
      <c r="O26" s="790" t="s">
        <v>92</v>
      </c>
      <c r="P26" s="789"/>
      <c r="Q26" s="790" t="s">
        <v>86</v>
      </c>
      <c r="R26" s="789"/>
    </row>
    <row r="27" spans="1:18" ht="13.15" customHeight="1" x14ac:dyDescent="0.15">
      <c r="A27" s="329"/>
      <c r="B27" s="321"/>
      <c r="C27" s="317" t="s">
        <v>76</v>
      </c>
      <c r="D27" s="322"/>
      <c r="E27" s="317" t="s">
        <v>68</v>
      </c>
      <c r="F27" s="322"/>
      <c r="G27" s="317" t="s">
        <v>76</v>
      </c>
      <c r="H27" s="322"/>
      <c r="I27" s="317" t="s">
        <v>68</v>
      </c>
      <c r="J27" s="322"/>
      <c r="K27" s="317" t="s">
        <v>76</v>
      </c>
      <c r="L27" s="322"/>
      <c r="M27" s="317" t="s">
        <v>68</v>
      </c>
      <c r="N27" s="322"/>
      <c r="O27" s="330" t="s">
        <v>76</v>
      </c>
      <c r="P27" s="322"/>
      <c r="Q27" s="317" t="s">
        <v>68</v>
      </c>
      <c r="R27" s="331"/>
    </row>
    <row r="28" spans="1:18" ht="14.85" customHeight="1" x14ac:dyDescent="0.15">
      <c r="A28" s="323" t="s">
        <v>475</v>
      </c>
      <c r="B28" s="324"/>
      <c r="C28" s="325">
        <v>1062</v>
      </c>
      <c r="D28" s="326"/>
      <c r="E28" s="327">
        <v>905361900</v>
      </c>
      <c r="F28" s="326"/>
      <c r="G28" s="327">
        <v>299</v>
      </c>
      <c r="H28" s="326"/>
      <c r="I28" s="327">
        <v>230446100</v>
      </c>
      <c r="J28" s="328"/>
      <c r="K28" s="327">
        <v>8</v>
      </c>
      <c r="L28" s="326"/>
      <c r="M28" s="327">
        <v>3712791</v>
      </c>
      <c r="N28" s="326"/>
      <c r="O28" s="327">
        <v>44</v>
      </c>
      <c r="P28" s="326"/>
      <c r="Q28" s="327">
        <v>5396000</v>
      </c>
      <c r="R28" s="331"/>
    </row>
    <row r="29" spans="1:18" ht="14.85" customHeight="1" x14ac:dyDescent="0.15">
      <c r="A29" s="323" t="s">
        <v>246</v>
      </c>
      <c r="B29" s="324"/>
      <c r="C29" s="325">
        <v>1076</v>
      </c>
      <c r="D29" s="326"/>
      <c r="E29" s="327">
        <v>916488700</v>
      </c>
      <c r="F29" s="326"/>
      <c r="G29" s="327">
        <v>279</v>
      </c>
      <c r="H29" s="326"/>
      <c r="I29" s="327">
        <v>215836507</v>
      </c>
      <c r="J29" s="328"/>
      <c r="K29" s="327">
        <v>6</v>
      </c>
      <c r="L29" s="326"/>
      <c r="M29" s="327">
        <v>2818876</v>
      </c>
      <c r="N29" s="326"/>
      <c r="O29" s="327">
        <v>23</v>
      </c>
      <c r="P29" s="326"/>
      <c r="Q29" s="327">
        <v>3344000</v>
      </c>
      <c r="R29" s="331"/>
    </row>
    <row r="30" spans="1:18" ht="14.85" customHeight="1" x14ac:dyDescent="0.15">
      <c r="A30" s="323" t="s">
        <v>279</v>
      </c>
      <c r="B30" s="324"/>
      <c r="C30" s="325">
        <v>1134</v>
      </c>
      <c r="D30" s="326"/>
      <c r="E30" s="327">
        <v>969078500</v>
      </c>
      <c r="F30" s="326"/>
      <c r="G30" s="327">
        <v>280</v>
      </c>
      <c r="H30" s="326"/>
      <c r="I30" s="327">
        <v>217255909</v>
      </c>
      <c r="J30" s="328"/>
      <c r="K30" s="327">
        <v>8</v>
      </c>
      <c r="L30" s="326"/>
      <c r="M30" s="327">
        <v>3633488</v>
      </c>
      <c r="N30" s="326"/>
      <c r="O30" s="327">
        <v>20</v>
      </c>
      <c r="P30" s="326"/>
      <c r="Q30" s="327">
        <v>2758500</v>
      </c>
      <c r="R30" s="331"/>
    </row>
    <row r="31" spans="1:18" ht="14.85" customHeight="1" x14ac:dyDescent="0.15">
      <c r="A31" s="323" t="s">
        <v>310</v>
      </c>
      <c r="B31" s="324"/>
      <c r="C31" s="325">
        <v>1180</v>
      </c>
      <c r="D31" s="326"/>
      <c r="E31" s="327">
        <v>1007135350</v>
      </c>
      <c r="F31" s="326"/>
      <c r="G31" s="327">
        <v>278</v>
      </c>
      <c r="H31" s="326"/>
      <c r="I31" s="327">
        <v>219426400</v>
      </c>
      <c r="J31" s="328"/>
      <c r="K31" s="327">
        <v>8</v>
      </c>
      <c r="L31" s="326"/>
      <c r="M31" s="327">
        <v>3709134</v>
      </c>
      <c r="N31" s="326"/>
      <c r="O31" s="327">
        <v>16</v>
      </c>
      <c r="P31" s="326"/>
      <c r="Q31" s="327">
        <v>2537000</v>
      </c>
      <c r="R31" s="331"/>
    </row>
    <row r="32" spans="1:18" ht="14.85" customHeight="1" x14ac:dyDescent="0.15">
      <c r="A32" s="323" t="s">
        <v>404</v>
      </c>
      <c r="B32" s="324"/>
      <c r="C32" s="325">
        <v>1235</v>
      </c>
      <c r="D32" s="326"/>
      <c r="E32" s="327">
        <v>1057454325</v>
      </c>
      <c r="F32" s="326"/>
      <c r="G32" s="327">
        <v>286</v>
      </c>
      <c r="H32" s="326"/>
      <c r="I32" s="327">
        <v>226613192</v>
      </c>
      <c r="J32" s="328"/>
      <c r="K32" s="327">
        <v>9</v>
      </c>
      <c r="L32" s="326"/>
      <c r="M32" s="327">
        <v>3768344</v>
      </c>
      <c r="N32" s="326"/>
      <c r="O32" s="327">
        <v>22</v>
      </c>
      <c r="P32" s="326"/>
      <c r="Q32" s="327">
        <v>3399000</v>
      </c>
      <c r="R32" s="331"/>
    </row>
    <row r="33" spans="1:18" ht="14.85" customHeight="1" x14ac:dyDescent="0.15">
      <c r="A33" s="332" t="s">
        <v>477</v>
      </c>
      <c r="B33" s="333"/>
      <c r="C33" s="334">
        <v>1307</v>
      </c>
      <c r="D33" s="335"/>
      <c r="E33" s="336">
        <v>1118479475</v>
      </c>
      <c r="F33" s="335"/>
      <c r="G33" s="336">
        <v>265</v>
      </c>
      <c r="H33" s="335"/>
      <c r="I33" s="336">
        <v>209237608</v>
      </c>
      <c r="J33" s="337"/>
      <c r="K33" s="336">
        <v>9</v>
      </c>
      <c r="L33" s="335"/>
      <c r="M33" s="336">
        <v>3692497</v>
      </c>
      <c r="N33" s="335"/>
      <c r="O33" s="336">
        <v>23</v>
      </c>
      <c r="P33" s="335"/>
      <c r="Q33" s="336">
        <v>3643500</v>
      </c>
      <c r="R33" s="338"/>
    </row>
  </sheetData>
  <sheetProtection sheet="1" objects="1" scenarios="1"/>
  <mergeCells count="45">
    <mergeCell ref="A25:B26"/>
    <mergeCell ref="C25:F25"/>
    <mergeCell ref="G25:J25"/>
    <mergeCell ref="K25:N25"/>
    <mergeCell ref="O25:R25"/>
    <mergeCell ref="C26:D26"/>
    <mergeCell ref="E26:F26"/>
    <mergeCell ref="G26:H26"/>
    <mergeCell ref="I26:J26"/>
    <mergeCell ref="K26:L26"/>
    <mergeCell ref="M26:N26"/>
    <mergeCell ref="O26:P26"/>
    <mergeCell ref="Q26:R26"/>
    <mergeCell ref="C11:E11"/>
    <mergeCell ref="G11:I11"/>
    <mergeCell ref="C12:E12"/>
    <mergeCell ref="G12:I12"/>
    <mergeCell ref="M15:Q15"/>
    <mergeCell ref="A13:Q13"/>
    <mergeCell ref="A16:B17"/>
    <mergeCell ref="C16:F16"/>
    <mergeCell ref="G16:J16"/>
    <mergeCell ref="K16:N16"/>
    <mergeCell ref="O16:R16"/>
    <mergeCell ref="O17:P17"/>
    <mergeCell ref="Q17:R17"/>
    <mergeCell ref="C17:D17"/>
    <mergeCell ref="E17:F17"/>
    <mergeCell ref="G17:H17"/>
    <mergeCell ref="I17:J17"/>
    <mergeCell ref="K17:L17"/>
    <mergeCell ref="M17:N17"/>
    <mergeCell ref="C8:E8"/>
    <mergeCell ref="G8:I8"/>
    <mergeCell ref="C9:E9"/>
    <mergeCell ref="G9:I9"/>
    <mergeCell ref="C10:E10"/>
    <mergeCell ref="G10:I10"/>
    <mergeCell ref="A1:Q1"/>
    <mergeCell ref="C7:E7"/>
    <mergeCell ref="G7:I7"/>
    <mergeCell ref="A4:B5"/>
    <mergeCell ref="C4:J4"/>
    <mergeCell ref="C5:F5"/>
    <mergeCell ref="G5:J5"/>
  </mergeCells>
  <phoneticPr fontId="9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R16"/>
  <sheetViews>
    <sheetView showGridLines="0" topLeftCell="C1" zoomScaleNormal="100" workbookViewId="0">
      <selection activeCell="J8" sqref="J8"/>
    </sheetView>
  </sheetViews>
  <sheetFormatPr defaultColWidth="9" defaultRowHeight="13.5" x14ac:dyDescent="0.15"/>
  <cols>
    <col min="1" max="1" width="9.625" style="272" customWidth="1"/>
    <col min="2" max="2" width="9.625" style="273" customWidth="1"/>
    <col min="3" max="3" width="0.375" style="272" customWidth="1"/>
    <col min="4" max="4" width="8.625" style="273" customWidth="1"/>
    <col min="5" max="5" width="0.375" style="272" customWidth="1"/>
    <col min="6" max="6" width="8.625" style="273" customWidth="1"/>
    <col min="7" max="7" width="0.375" style="272" customWidth="1"/>
    <col min="8" max="8" width="8.625" style="273" customWidth="1"/>
    <col min="9" max="9" width="0.375" style="272" customWidth="1"/>
    <col min="10" max="10" width="9.75" style="273" customWidth="1"/>
    <col min="11" max="11" width="0.375" style="272" customWidth="1"/>
    <col min="12" max="12" width="9.5" style="273" customWidth="1"/>
    <col min="13" max="13" width="0.375" style="272" customWidth="1"/>
    <col min="14" max="14" width="10.375" style="273" customWidth="1"/>
    <col min="15" max="15" width="0.375" style="272" customWidth="1"/>
    <col min="16" max="16" width="10.75" style="273" customWidth="1"/>
    <col min="17" max="17" width="0.375" style="272" customWidth="1"/>
    <col min="18" max="16384" width="9" style="272"/>
  </cols>
  <sheetData>
    <row r="1" spans="1:18" s="258" customFormat="1" ht="23.1" customHeight="1" x14ac:dyDescent="0.15">
      <c r="A1" s="690" t="s">
        <v>268</v>
      </c>
      <c r="B1" s="690"/>
      <c r="C1" s="690"/>
      <c r="D1" s="690"/>
      <c r="E1" s="690"/>
      <c r="F1" s="690"/>
      <c r="G1" s="690"/>
      <c r="H1" s="690"/>
      <c r="I1" s="690"/>
      <c r="J1" s="690"/>
      <c r="K1" s="690"/>
      <c r="L1" s="690"/>
      <c r="M1" s="690"/>
      <c r="N1" s="690"/>
      <c r="O1" s="690"/>
      <c r="P1" s="690"/>
    </row>
    <row r="2" spans="1:18" s="258" customFormat="1" ht="23.1" customHeight="1" x14ac:dyDescent="0.15">
      <c r="B2" s="259"/>
      <c r="D2" s="259"/>
      <c r="F2" s="259"/>
      <c r="H2" s="259"/>
      <c r="J2" s="259"/>
      <c r="L2" s="259"/>
      <c r="N2" s="259"/>
      <c r="P2" s="259"/>
    </row>
    <row r="3" spans="1:18" s="258" customFormat="1" ht="23.1" customHeight="1" x14ac:dyDescent="0.15">
      <c r="A3" s="748" t="s">
        <v>364</v>
      </c>
      <c r="B3" s="748"/>
      <c r="C3" s="748"/>
      <c r="D3" s="748"/>
      <c r="E3" s="748"/>
      <c r="F3" s="748"/>
      <c r="G3" s="748"/>
      <c r="H3" s="748"/>
      <c r="I3" s="748"/>
      <c r="J3" s="748"/>
      <c r="K3" s="748"/>
      <c r="L3" s="748"/>
      <c r="M3" s="748"/>
      <c r="N3" s="748"/>
      <c r="O3" s="748"/>
      <c r="P3" s="748"/>
    </row>
    <row r="4" spans="1:18" s="258" customFormat="1" ht="18.600000000000001" customHeight="1" x14ac:dyDescent="0.15">
      <c r="A4" s="659" t="s">
        <v>105</v>
      </c>
      <c r="B4" s="669" t="s">
        <v>96</v>
      </c>
      <c r="C4" s="670"/>
      <c r="D4" s="670"/>
      <c r="E4" s="670"/>
      <c r="F4" s="670"/>
      <c r="G4" s="670"/>
      <c r="H4" s="670"/>
      <c r="I4" s="670"/>
      <c r="J4" s="670"/>
      <c r="K4" s="670"/>
      <c r="L4" s="670"/>
      <c r="M4" s="670"/>
      <c r="N4" s="670"/>
      <c r="O4" s="671"/>
      <c r="P4" s="797" t="s">
        <v>269</v>
      </c>
      <c r="Q4" s="798"/>
    </row>
    <row r="5" spans="1:18" s="258" customFormat="1" ht="18.600000000000001" customHeight="1" x14ac:dyDescent="0.15">
      <c r="A5" s="803"/>
      <c r="B5" s="680" t="s">
        <v>104</v>
      </c>
      <c r="C5" s="691"/>
      <c r="D5" s="669" t="s">
        <v>97</v>
      </c>
      <c r="E5" s="670"/>
      <c r="F5" s="670"/>
      <c r="G5" s="670"/>
      <c r="H5" s="670"/>
      <c r="I5" s="670"/>
      <c r="J5" s="670"/>
      <c r="K5" s="670"/>
      <c r="L5" s="670"/>
      <c r="M5" s="670"/>
      <c r="N5" s="670"/>
      <c r="O5" s="671"/>
      <c r="P5" s="799"/>
      <c r="Q5" s="800"/>
    </row>
    <row r="6" spans="1:18" s="258" customFormat="1" ht="18.600000000000001" customHeight="1" x14ac:dyDescent="0.15">
      <c r="A6" s="660"/>
      <c r="B6" s="683"/>
      <c r="C6" s="692"/>
      <c r="D6" s="669" t="s">
        <v>98</v>
      </c>
      <c r="E6" s="671"/>
      <c r="F6" s="669" t="s">
        <v>99</v>
      </c>
      <c r="G6" s="671"/>
      <c r="H6" s="669" t="s">
        <v>100</v>
      </c>
      <c r="I6" s="671"/>
      <c r="J6" s="806" t="s">
        <v>101</v>
      </c>
      <c r="K6" s="807"/>
      <c r="L6" s="669" t="s">
        <v>102</v>
      </c>
      <c r="M6" s="671"/>
      <c r="N6" s="804" t="s">
        <v>103</v>
      </c>
      <c r="O6" s="805"/>
      <c r="P6" s="801"/>
      <c r="Q6" s="802"/>
    </row>
    <row r="7" spans="1:18" s="258" customFormat="1" ht="12" customHeight="1" x14ac:dyDescent="0.15">
      <c r="A7" s="274"/>
      <c r="B7" s="275" t="s">
        <v>68</v>
      </c>
      <c r="C7" s="276"/>
      <c r="D7" s="275" t="s">
        <v>67</v>
      </c>
      <c r="E7" s="276"/>
      <c r="F7" s="275" t="s">
        <v>67</v>
      </c>
      <c r="G7" s="276"/>
      <c r="H7" s="275" t="s">
        <v>67</v>
      </c>
      <c r="I7" s="276"/>
      <c r="J7" s="275" t="s">
        <v>67</v>
      </c>
      <c r="K7" s="276"/>
      <c r="L7" s="275" t="s">
        <v>67</v>
      </c>
      <c r="M7" s="276"/>
      <c r="N7" s="275" t="s">
        <v>67</v>
      </c>
      <c r="O7" s="276"/>
      <c r="P7" s="277" t="s">
        <v>68</v>
      </c>
      <c r="Q7" s="267"/>
    </row>
    <row r="8" spans="1:18" s="258" customFormat="1" ht="15" customHeight="1" x14ac:dyDescent="0.15">
      <c r="A8" s="278" t="s">
        <v>475</v>
      </c>
      <c r="B8" s="279">
        <v>16580313</v>
      </c>
      <c r="C8" s="280"/>
      <c r="D8" s="281">
        <f t="shared" ref="D8" si="0">SUM(F8:N8)</f>
        <v>17300</v>
      </c>
      <c r="E8" s="280"/>
      <c r="F8" s="282">
        <v>0</v>
      </c>
      <c r="G8" s="283"/>
      <c r="H8" s="279">
        <v>11770</v>
      </c>
      <c r="I8" s="280"/>
      <c r="J8" s="282">
        <v>100</v>
      </c>
      <c r="K8" s="283"/>
      <c r="L8" s="284" t="s">
        <v>197</v>
      </c>
      <c r="M8" s="283"/>
      <c r="N8" s="279">
        <v>5430</v>
      </c>
      <c r="O8" s="280"/>
      <c r="P8" s="281">
        <v>14892682</v>
      </c>
      <c r="Q8" s="267"/>
    </row>
    <row r="9" spans="1:18" s="258" customFormat="1" ht="15" customHeight="1" x14ac:dyDescent="0.15">
      <c r="A9" s="278" t="s">
        <v>246</v>
      </c>
      <c r="B9" s="279">
        <v>17471913</v>
      </c>
      <c r="C9" s="280"/>
      <c r="D9" s="281">
        <f>SUM(F9:N9)</f>
        <v>21040</v>
      </c>
      <c r="E9" s="280"/>
      <c r="F9" s="282">
        <v>1380</v>
      </c>
      <c r="G9" s="283"/>
      <c r="H9" s="279">
        <v>13200</v>
      </c>
      <c r="I9" s="280"/>
      <c r="J9" s="282">
        <v>100</v>
      </c>
      <c r="K9" s="283"/>
      <c r="L9" s="284" t="s">
        <v>197</v>
      </c>
      <c r="M9" s="283"/>
      <c r="N9" s="279">
        <v>6360</v>
      </c>
      <c r="O9" s="280"/>
      <c r="P9" s="281">
        <v>14423361</v>
      </c>
      <c r="Q9" s="267"/>
    </row>
    <row r="10" spans="1:18" s="258" customFormat="1" ht="15" customHeight="1" x14ac:dyDescent="0.15">
      <c r="A10" s="278" t="s">
        <v>279</v>
      </c>
      <c r="B10" s="279">
        <v>17057978</v>
      </c>
      <c r="C10" s="280"/>
      <c r="D10" s="281">
        <f>SUM(F10:N10)</f>
        <v>15080</v>
      </c>
      <c r="E10" s="280"/>
      <c r="F10" s="282">
        <v>640</v>
      </c>
      <c r="G10" s="283"/>
      <c r="H10" s="279">
        <v>8180</v>
      </c>
      <c r="I10" s="280"/>
      <c r="J10" s="282">
        <v>100</v>
      </c>
      <c r="K10" s="283"/>
      <c r="L10" s="284" t="s">
        <v>197</v>
      </c>
      <c r="M10" s="283"/>
      <c r="N10" s="279">
        <v>6160</v>
      </c>
      <c r="O10" s="280"/>
      <c r="P10" s="281">
        <v>14041062</v>
      </c>
      <c r="Q10" s="267"/>
    </row>
    <row r="11" spans="1:18" s="258" customFormat="1" ht="15" customHeight="1" x14ac:dyDescent="0.15">
      <c r="A11" s="278" t="s">
        <v>310</v>
      </c>
      <c r="B11" s="279">
        <v>16383479</v>
      </c>
      <c r="C11" s="280"/>
      <c r="D11" s="281">
        <f>SUM(F11:N11)</f>
        <v>12470</v>
      </c>
      <c r="E11" s="280"/>
      <c r="F11" s="282">
        <v>0</v>
      </c>
      <c r="G11" s="283"/>
      <c r="H11" s="279">
        <v>6590</v>
      </c>
      <c r="I11" s="280"/>
      <c r="J11" s="282">
        <v>100</v>
      </c>
      <c r="K11" s="283"/>
      <c r="L11" s="284" t="s">
        <v>197</v>
      </c>
      <c r="M11" s="283"/>
      <c r="N11" s="279">
        <v>5780</v>
      </c>
      <c r="O11" s="280"/>
      <c r="P11" s="281">
        <v>13570731</v>
      </c>
      <c r="Q11" s="267"/>
    </row>
    <row r="12" spans="1:18" s="286" customFormat="1" ht="15" customHeight="1" x14ac:dyDescent="0.15">
      <c r="A12" s="278" t="s">
        <v>404</v>
      </c>
      <c r="B12" s="279">
        <v>15435060</v>
      </c>
      <c r="C12" s="280"/>
      <c r="D12" s="281">
        <f>SUM(F12:N12)</f>
        <v>12340</v>
      </c>
      <c r="E12" s="280"/>
      <c r="F12" s="282">
        <v>0</v>
      </c>
      <c r="G12" s="283"/>
      <c r="H12" s="279">
        <v>7040</v>
      </c>
      <c r="I12" s="280"/>
      <c r="J12" s="282">
        <v>100</v>
      </c>
      <c r="K12" s="283"/>
      <c r="L12" s="284" t="s">
        <v>197</v>
      </c>
      <c r="M12" s="283"/>
      <c r="N12" s="279">
        <v>5200</v>
      </c>
      <c r="O12" s="280"/>
      <c r="P12" s="281">
        <v>12179885</v>
      </c>
      <c r="Q12" s="285"/>
    </row>
    <row r="13" spans="1:18" s="286" customFormat="1" ht="15" customHeight="1" x14ac:dyDescent="0.15">
      <c r="A13" s="278" t="s">
        <v>477</v>
      </c>
      <c r="B13" s="279">
        <v>14984280</v>
      </c>
      <c r="C13" s="280"/>
      <c r="D13" s="281">
        <f>SUM(F13:N13)</f>
        <v>18470</v>
      </c>
      <c r="E13" s="280"/>
      <c r="F13" s="282">
        <v>2050</v>
      </c>
      <c r="G13" s="283"/>
      <c r="H13" s="279">
        <v>11590</v>
      </c>
      <c r="I13" s="280"/>
      <c r="J13" s="282">
        <v>100</v>
      </c>
      <c r="K13" s="283"/>
      <c r="L13" s="284" t="s">
        <v>197</v>
      </c>
      <c r="M13" s="283"/>
      <c r="N13" s="279">
        <v>4730</v>
      </c>
      <c r="O13" s="280"/>
      <c r="P13" s="281">
        <v>13069783</v>
      </c>
      <c r="Q13" s="287"/>
    </row>
    <row r="14" spans="1:18" s="258" customFormat="1" ht="12" customHeight="1" x14ac:dyDescent="0.15">
      <c r="A14" s="288"/>
      <c r="B14" s="289"/>
      <c r="C14" s="290"/>
      <c r="D14" s="291"/>
      <c r="E14" s="290"/>
      <c r="F14" s="292"/>
      <c r="G14" s="293"/>
      <c r="H14" s="289"/>
      <c r="I14" s="290"/>
      <c r="J14" s="292"/>
      <c r="K14" s="293"/>
      <c r="L14" s="294"/>
      <c r="M14" s="293"/>
      <c r="N14" s="289"/>
      <c r="O14" s="290"/>
      <c r="P14" s="295"/>
      <c r="Q14" s="270"/>
      <c r="R14" s="259"/>
    </row>
    <row r="15" spans="1:18" s="258" customFormat="1" ht="13.5" customHeight="1" x14ac:dyDescent="0.15">
      <c r="A15" s="796" t="s">
        <v>532</v>
      </c>
      <c r="B15" s="796"/>
      <c r="C15" s="796"/>
      <c r="D15" s="796"/>
      <c r="E15" s="796"/>
      <c r="F15" s="796"/>
      <c r="G15" s="796"/>
      <c r="H15" s="796"/>
      <c r="I15" s="796"/>
      <c r="J15" s="796"/>
      <c r="K15" s="796"/>
      <c r="L15" s="796"/>
      <c r="M15" s="796"/>
      <c r="N15" s="796"/>
      <c r="O15" s="796"/>
      <c r="P15" s="796"/>
    </row>
    <row r="16" spans="1:18" ht="23.1" customHeight="1" x14ac:dyDescent="0.15"/>
  </sheetData>
  <sheetProtection sheet="1" objects="1" scenarios="1"/>
  <mergeCells count="14">
    <mergeCell ref="A1:P1"/>
    <mergeCell ref="A15:P15"/>
    <mergeCell ref="A3:P3"/>
    <mergeCell ref="B4:O4"/>
    <mergeCell ref="D5:O5"/>
    <mergeCell ref="P4:Q6"/>
    <mergeCell ref="A4:A6"/>
    <mergeCell ref="B5:C6"/>
    <mergeCell ref="D6:E6"/>
    <mergeCell ref="N6:O6"/>
    <mergeCell ref="F6:G6"/>
    <mergeCell ref="H6:I6"/>
    <mergeCell ref="J6:K6"/>
    <mergeCell ref="L6:M6"/>
  </mergeCells>
  <phoneticPr fontId="9"/>
  <pageMargins left="0.70866141732283472" right="0.70866141732283472" top="0.78740157480314965" bottom="0.78740157480314965" header="0.51181102362204722" footer="0.51181102362204722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G13"/>
  <sheetViews>
    <sheetView showGridLines="0" zoomScaleNormal="100" workbookViewId="0">
      <selection activeCell="D9" sqref="D9"/>
    </sheetView>
  </sheetViews>
  <sheetFormatPr defaultColWidth="9" defaultRowHeight="13.5" x14ac:dyDescent="0.15"/>
  <cols>
    <col min="1" max="1" width="20.625" style="272" customWidth="1"/>
    <col min="2" max="2" width="21.625" style="273" customWidth="1"/>
    <col min="3" max="3" width="0.875" style="272" customWidth="1"/>
    <col min="4" max="4" width="21.625" style="273" customWidth="1"/>
    <col min="5" max="5" width="0.875" style="272" customWidth="1"/>
    <col min="6" max="6" width="21.625" style="273" customWidth="1"/>
    <col min="7" max="7" width="0.875" style="272" customWidth="1"/>
    <col min="8" max="16384" width="9" style="272"/>
  </cols>
  <sheetData>
    <row r="1" spans="1:7" s="258" customFormat="1" ht="23.1" customHeight="1" x14ac:dyDescent="0.15">
      <c r="A1" s="690" t="s">
        <v>527</v>
      </c>
      <c r="B1" s="690"/>
      <c r="C1" s="690"/>
      <c r="D1" s="690"/>
      <c r="E1" s="690"/>
      <c r="F1" s="690"/>
      <c r="G1" s="690"/>
    </row>
    <row r="2" spans="1:7" s="258" customFormat="1" ht="23.1" customHeight="1" x14ac:dyDescent="0.15">
      <c r="B2" s="259"/>
      <c r="D2" s="259"/>
      <c r="F2" s="259"/>
    </row>
    <row r="3" spans="1:7" s="258" customFormat="1" ht="23.1" customHeight="1" x14ac:dyDescent="0.15">
      <c r="A3" s="810" t="s">
        <v>501</v>
      </c>
      <c r="B3" s="810"/>
      <c r="C3" s="810"/>
      <c r="D3" s="810"/>
      <c r="E3" s="810"/>
      <c r="F3" s="810"/>
    </row>
    <row r="4" spans="1:7" s="258" customFormat="1" ht="20.100000000000001" customHeight="1" x14ac:dyDescent="0.15">
      <c r="A4" s="808" t="s">
        <v>106</v>
      </c>
      <c r="B4" s="730" t="s">
        <v>528</v>
      </c>
      <c r="C4" s="811"/>
      <c r="D4" s="811"/>
      <c r="E4" s="811"/>
      <c r="F4" s="811"/>
      <c r="G4" s="733"/>
    </row>
    <row r="5" spans="1:7" s="258" customFormat="1" ht="20.100000000000001" customHeight="1" x14ac:dyDescent="0.15">
      <c r="A5" s="809"/>
      <c r="B5" s="730" t="s">
        <v>24</v>
      </c>
      <c r="C5" s="733"/>
      <c r="D5" s="730" t="s">
        <v>34</v>
      </c>
      <c r="E5" s="733"/>
      <c r="F5" s="730" t="s">
        <v>35</v>
      </c>
      <c r="G5" s="733"/>
    </row>
    <row r="6" spans="1:7" s="258" customFormat="1" ht="14.1" customHeight="1" x14ac:dyDescent="0.15">
      <c r="A6" s="260"/>
      <c r="B6" s="261" t="s">
        <v>1</v>
      </c>
      <c r="C6" s="262"/>
      <c r="D6" s="261" t="s">
        <v>1</v>
      </c>
      <c r="E6" s="262"/>
      <c r="F6" s="261" t="s">
        <v>1</v>
      </c>
      <c r="G6" s="263"/>
    </row>
    <row r="7" spans="1:7" s="258" customFormat="1" ht="15.95" customHeight="1" x14ac:dyDescent="0.15">
      <c r="A7" s="264" t="s">
        <v>479</v>
      </c>
      <c r="B7" s="265">
        <f t="shared" ref="B7:B12" si="0">SUM(D7:F7)</f>
        <v>256</v>
      </c>
      <c r="C7" s="266"/>
      <c r="D7" s="265">
        <v>102</v>
      </c>
      <c r="E7" s="266"/>
      <c r="F7" s="265">
        <v>154</v>
      </c>
      <c r="G7" s="267"/>
    </row>
    <row r="8" spans="1:7" s="258" customFormat="1" ht="15.95" customHeight="1" x14ac:dyDescent="0.15">
      <c r="A8" s="264" t="s">
        <v>247</v>
      </c>
      <c r="B8" s="265">
        <f t="shared" si="0"/>
        <v>258</v>
      </c>
      <c r="C8" s="266"/>
      <c r="D8" s="265">
        <v>102</v>
      </c>
      <c r="E8" s="266"/>
      <c r="F8" s="265">
        <v>156</v>
      </c>
      <c r="G8" s="267"/>
    </row>
    <row r="9" spans="1:7" s="258" customFormat="1" ht="15.95" customHeight="1" x14ac:dyDescent="0.15">
      <c r="A9" s="264" t="s">
        <v>280</v>
      </c>
      <c r="B9" s="265">
        <f t="shared" si="0"/>
        <v>260</v>
      </c>
      <c r="C9" s="266"/>
      <c r="D9" s="265">
        <v>102</v>
      </c>
      <c r="E9" s="266"/>
      <c r="F9" s="265">
        <v>158</v>
      </c>
      <c r="G9" s="267"/>
    </row>
    <row r="10" spans="1:7" s="258" customFormat="1" ht="15.95" customHeight="1" x14ac:dyDescent="0.15">
      <c r="A10" s="264" t="s">
        <v>311</v>
      </c>
      <c r="B10" s="265">
        <f t="shared" si="0"/>
        <v>249</v>
      </c>
      <c r="C10" s="266"/>
      <c r="D10" s="265">
        <v>94</v>
      </c>
      <c r="E10" s="266"/>
      <c r="F10" s="265">
        <v>155</v>
      </c>
      <c r="G10" s="267"/>
    </row>
    <row r="11" spans="1:7" s="258" customFormat="1" ht="15.95" customHeight="1" x14ac:dyDescent="0.15">
      <c r="A11" s="264" t="s">
        <v>405</v>
      </c>
      <c r="B11" s="265">
        <f t="shared" si="0"/>
        <v>250</v>
      </c>
      <c r="C11" s="266"/>
      <c r="D11" s="265">
        <v>90</v>
      </c>
      <c r="E11" s="266"/>
      <c r="F11" s="265">
        <v>160</v>
      </c>
      <c r="G11" s="267"/>
    </row>
    <row r="12" spans="1:7" s="258" customFormat="1" ht="15.95" customHeight="1" x14ac:dyDescent="0.15">
      <c r="A12" s="264" t="s">
        <v>480</v>
      </c>
      <c r="B12" s="265">
        <f t="shared" si="0"/>
        <v>251</v>
      </c>
      <c r="C12" s="266"/>
      <c r="D12" s="265">
        <v>91</v>
      </c>
      <c r="E12" s="266"/>
      <c r="F12" s="265">
        <v>160</v>
      </c>
      <c r="G12" s="266"/>
    </row>
    <row r="13" spans="1:7" s="258" customFormat="1" ht="9.9499999999999993" customHeight="1" x14ac:dyDescent="0.15">
      <c r="A13" s="268"/>
      <c r="B13" s="269"/>
      <c r="C13" s="270"/>
      <c r="D13" s="271"/>
      <c r="E13" s="270"/>
      <c r="F13" s="271"/>
      <c r="G13" s="270"/>
    </row>
  </sheetData>
  <sheetProtection sheet="1" objects="1" scenarios="1"/>
  <mergeCells count="7">
    <mergeCell ref="A1:G1"/>
    <mergeCell ref="A4:A5"/>
    <mergeCell ref="A3:F3"/>
    <mergeCell ref="B4:G4"/>
    <mergeCell ref="B5:C5"/>
    <mergeCell ref="D5:E5"/>
    <mergeCell ref="F5:G5"/>
  </mergeCells>
  <phoneticPr fontId="9"/>
  <pageMargins left="0.70866141732283472" right="0.70866141732283472" top="0.78740157480314965" bottom="0.78740157480314965" header="0.51181102362204722" footer="0.51181102362204722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F14"/>
  <sheetViews>
    <sheetView showGridLines="0" zoomScaleNormal="100" zoomScaleSheetLayoutView="118" workbookViewId="0">
      <selection activeCell="D7" sqref="D7"/>
    </sheetView>
  </sheetViews>
  <sheetFormatPr defaultColWidth="9" defaultRowHeight="13.5" x14ac:dyDescent="0.15"/>
  <cols>
    <col min="1" max="1" width="13.5" style="257" customWidth="1"/>
    <col min="2" max="2" width="27.75" style="224" customWidth="1"/>
    <col min="3" max="3" width="9.75" style="224" customWidth="1"/>
    <col min="4" max="4" width="37.25" style="224" customWidth="1"/>
    <col min="5" max="16384" width="9" style="224"/>
  </cols>
  <sheetData>
    <row r="1" spans="1:6" ht="23.1" customHeight="1" x14ac:dyDescent="0.15">
      <c r="A1" s="711" t="s">
        <v>265</v>
      </c>
      <c r="B1" s="711"/>
      <c r="C1" s="711"/>
      <c r="D1" s="711"/>
    </row>
    <row r="2" spans="1:6" ht="23.1" customHeight="1" x14ac:dyDescent="0.15">
      <c r="A2" s="225"/>
      <c r="B2" s="225"/>
      <c r="C2" s="225"/>
      <c r="D2" s="225"/>
    </row>
    <row r="3" spans="1:6" s="227" customFormat="1" ht="22.5" customHeight="1" x14ac:dyDescent="0.15">
      <c r="A3" s="812" t="s">
        <v>502</v>
      </c>
      <c r="B3" s="812"/>
      <c r="C3" s="812"/>
      <c r="D3" s="812"/>
      <c r="E3" s="226"/>
    </row>
    <row r="4" spans="1:6" s="227" customFormat="1" ht="20.100000000000001" customHeight="1" x14ac:dyDescent="0.15">
      <c r="A4" s="228" t="s">
        <v>459</v>
      </c>
      <c r="B4" s="229" t="s">
        <v>107</v>
      </c>
      <c r="C4" s="229" t="s">
        <v>440</v>
      </c>
      <c r="D4" s="230" t="s">
        <v>108</v>
      </c>
    </row>
    <row r="5" spans="1:6" s="234" customFormat="1" ht="20.100000000000001" customHeight="1" x14ac:dyDescent="0.15">
      <c r="A5" s="813" t="s">
        <v>295</v>
      </c>
      <c r="B5" s="231" t="s">
        <v>452</v>
      </c>
      <c r="C5" s="232" t="s">
        <v>454</v>
      </c>
      <c r="D5" s="233" t="s">
        <v>171</v>
      </c>
    </row>
    <row r="6" spans="1:6" s="234" customFormat="1" ht="20.100000000000001" customHeight="1" x14ac:dyDescent="0.15">
      <c r="A6" s="814"/>
      <c r="B6" s="235" t="s">
        <v>172</v>
      </c>
      <c r="C6" s="236" t="s">
        <v>455</v>
      </c>
      <c r="D6" s="237" t="s">
        <v>266</v>
      </c>
    </row>
    <row r="7" spans="1:6" s="234" customFormat="1" ht="20.100000000000001" customHeight="1" x14ac:dyDescent="0.15">
      <c r="A7" s="814"/>
      <c r="B7" s="238" t="s">
        <v>441</v>
      </c>
      <c r="C7" s="236" t="s">
        <v>456</v>
      </c>
      <c r="D7" s="239" t="s">
        <v>266</v>
      </c>
    </row>
    <row r="8" spans="1:6" s="241" customFormat="1" ht="20.100000000000001" customHeight="1" x14ac:dyDescent="0.15">
      <c r="A8" s="814"/>
      <c r="B8" s="231" t="s">
        <v>173</v>
      </c>
      <c r="C8" s="236" t="s">
        <v>455</v>
      </c>
      <c r="D8" s="240" t="s">
        <v>174</v>
      </c>
    </row>
    <row r="9" spans="1:6" s="241" customFormat="1" ht="20.100000000000001" customHeight="1" x14ac:dyDescent="0.15">
      <c r="A9" s="814"/>
      <c r="B9" s="242" t="s">
        <v>267</v>
      </c>
      <c r="C9" s="236" t="s">
        <v>456</v>
      </c>
      <c r="D9" s="243" t="s">
        <v>175</v>
      </c>
    </row>
    <row r="10" spans="1:6" s="241" customFormat="1" ht="20.100000000000001" customHeight="1" x14ac:dyDescent="0.15">
      <c r="A10" s="814"/>
      <c r="B10" s="244" t="s">
        <v>176</v>
      </c>
      <c r="C10" s="236" t="s">
        <v>455</v>
      </c>
      <c r="D10" s="239" t="s">
        <v>177</v>
      </c>
      <c r="E10" s="245"/>
      <c r="F10" s="245"/>
    </row>
    <row r="11" spans="1:6" s="241" customFormat="1" ht="20.100000000000001" customHeight="1" x14ac:dyDescent="0.15">
      <c r="A11" s="815"/>
      <c r="B11" s="246" t="s">
        <v>178</v>
      </c>
      <c r="C11" s="247" t="s">
        <v>455</v>
      </c>
      <c r="D11" s="248" t="s">
        <v>453</v>
      </c>
      <c r="E11" s="249"/>
      <c r="F11" s="250"/>
    </row>
    <row r="12" spans="1:6" s="241" customFormat="1" ht="20.100000000000001" customHeight="1" x14ac:dyDescent="0.15">
      <c r="A12" s="736" t="s">
        <v>296</v>
      </c>
      <c r="B12" s="238" t="s">
        <v>442</v>
      </c>
      <c r="C12" s="251" t="s">
        <v>457</v>
      </c>
      <c r="D12" s="252" t="s">
        <v>297</v>
      </c>
      <c r="E12" s="253"/>
      <c r="F12" s="816"/>
    </row>
    <row r="13" spans="1:6" s="241" customFormat="1" ht="20.100000000000001" customHeight="1" x14ac:dyDescent="0.15">
      <c r="A13" s="737"/>
      <c r="B13" s="254" t="s">
        <v>443</v>
      </c>
      <c r="C13" s="247" t="s">
        <v>458</v>
      </c>
      <c r="D13" s="255" t="s">
        <v>444</v>
      </c>
      <c r="E13" s="256"/>
      <c r="F13" s="816"/>
    </row>
    <row r="14" spans="1:6" s="241" customFormat="1" ht="23.1" customHeight="1" x14ac:dyDescent="0.15">
      <c r="A14" s="257"/>
      <c r="B14" s="224"/>
      <c r="C14" s="224"/>
      <c r="D14" s="224"/>
      <c r="E14" s="253"/>
      <c r="F14" s="250"/>
    </row>
  </sheetData>
  <sheetProtection sheet="1" objects="1" scenarios="1"/>
  <mergeCells count="5">
    <mergeCell ref="A1:D1"/>
    <mergeCell ref="A3:D3"/>
    <mergeCell ref="A5:A11"/>
    <mergeCell ref="A12:A13"/>
    <mergeCell ref="F12:F13"/>
  </mergeCells>
  <phoneticPr fontId="9"/>
  <pageMargins left="0.70866141732283472" right="0.70866141732283472" top="0.78740157480314965" bottom="0.78740157480314965" header="0.51181102362204722" footer="0.51181102362204722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F17"/>
  <sheetViews>
    <sheetView showGridLines="0" zoomScaleNormal="100" zoomScaleSheetLayoutView="90" workbookViewId="0">
      <selection activeCell="C8" sqref="C8"/>
    </sheetView>
  </sheetViews>
  <sheetFormatPr defaultColWidth="9" defaultRowHeight="13.5" x14ac:dyDescent="0.15"/>
  <cols>
    <col min="1" max="1" width="17.75" style="209" customWidth="1"/>
    <col min="2" max="2" width="32.75" style="210" customWidth="1"/>
    <col min="3" max="3" width="10.625" style="210" customWidth="1"/>
    <col min="4" max="4" width="0.5" style="210" customWidth="1"/>
    <col min="5" max="5" width="0.875" style="209" customWidth="1"/>
    <col min="6" max="6" width="25.75" style="209" customWidth="1"/>
    <col min="7" max="16384" width="9" style="209"/>
  </cols>
  <sheetData>
    <row r="1" spans="1:6" s="180" customFormat="1" ht="23.1" customHeight="1" x14ac:dyDescent="0.15">
      <c r="A1" s="700" t="s">
        <v>445</v>
      </c>
      <c r="B1" s="700"/>
      <c r="C1" s="700"/>
      <c r="D1" s="700"/>
      <c r="E1" s="700"/>
      <c r="F1" s="700"/>
    </row>
    <row r="2" spans="1:6" s="180" customFormat="1" ht="23.1" customHeight="1" x14ac:dyDescent="0.15">
      <c r="C2" s="181"/>
      <c r="D2" s="181"/>
      <c r="E2" s="181"/>
      <c r="F2" s="181"/>
    </row>
    <row r="3" spans="1:6" s="180" customFormat="1" ht="23.1" customHeight="1" x14ac:dyDescent="0.15">
      <c r="B3" s="817" t="s">
        <v>503</v>
      </c>
      <c r="C3" s="818"/>
      <c r="D3" s="818"/>
      <c r="E3" s="818"/>
      <c r="F3" s="818"/>
    </row>
    <row r="4" spans="1:6" s="180" customFormat="1" ht="20.100000000000001" customHeight="1" x14ac:dyDescent="0.15">
      <c r="A4" s="212" t="s">
        <v>414</v>
      </c>
      <c r="B4" s="213" t="s">
        <v>256</v>
      </c>
      <c r="C4" s="705" t="s">
        <v>233</v>
      </c>
      <c r="D4" s="707"/>
      <c r="E4" s="705" t="s">
        <v>234</v>
      </c>
      <c r="F4" s="707"/>
    </row>
    <row r="5" spans="1:6" s="180" customFormat="1" ht="20.100000000000001" customHeight="1" x14ac:dyDescent="0.15">
      <c r="A5" s="703" t="s">
        <v>529</v>
      </c>
      <c r="B5" s="214" t="s">
        <v>110</v>
      </c>
      <c r="C5" s="215" t="s">
        <v>226</v>
      </c>
      <c r="D5" s="216"/>
      <c r="E5" s="213"/>
      <c r="F5" s="217" t="s">
        <v>111</v>
      </c>
    </row>
    <row r="6" spans="1:6" s="180" customFormat="1" ht="20.100000000000001" customHeight="1" x14ac:dyDescent="0.15">
      <c r="A6" s="697"/>
      <c r="B6" s="214" t="s">
        <v>112</v>
      </c>
      <c r="C6" s="215" t="s">
        <v>253</v>
      </c>
      <c r="D6" s="216"/>
      <c r="E6" s="213"/>
      <c r="F6" s="217" t="s">
        <v>111</v>
      </c>
    </row>
    <row r="7" spans="1:6" s="180" customFormat="1" ht="20.100000000000001" customHeight="1" x14ac:dyDescent="0.15">
      <c r="A7" s="697"/>
      <c r="B7" s="214" t="s">
        <v>113</v>
      </c>
      <c r="C7" s="215" t="s">
        <v>526</v>
      </c>
      <c r="D7" s="216"/>
      <c r="E7" s="213"/>
      <c r="F7" s="217" t="s">
        <v>114</v>
      </c>
    </row>
    <row r="8" spans="1:6" s="180" customFormat="1" ht="20.100000000000001" customHeight="1" x14ac:dyDescent="0.15">
      <c r="A8" s="697"/>
      <c r="B8" s="214" t="s">
        <v>115</v>
      </c>
      <c r="C8" s="215" t="s">
        <v>254</v>
      </c>
      <c r="D8" s="216"/>
      <c r="E8" s="213"/>
      <c r="F8" s="217" t="s">
        <v>116</v>
      </c>
    </row>
    <row r="9" spans="1:6" s="180" customFormat="1" ht="20.100000000000001" customHeight="1" x14ac:dyDescent="0.15">
      <c r="A9" s="697"/>
      <c r="B9" s="214" t="s">
        <v>145</v>
      </c>
      <c r="C9" s="215" t="s">
        <v>227</v>
      </c>
      <c r="D9" s="216"/>
      <c r="E9" s="213"/>
      <c r="F9" s="217" t="s">
        <v>146</v>
      </c>
    </row>
    <row r="10" spans="1:6" s="180" customFormat="1" ht="20.100000000000001" customHeight="1" x14ac:dyDescent="0.15">
      <c r="A10" s="697"/>
      <c r="B10" s="214" t="s">
        <v>160</v>
      </c>
      <c r="C10" s="215" t="s">
        <v>206</v>
      </c>
      <c r="D10" s="216"/>
      <c r="E10" s="213"/>
      <c r="F10" s="217" t="s">
        <v>161</v>
      </c>
    </row>
    <row r="11" spans="1:6" s="180" customFormat="1" ht="20.100000000000001" customHeight="1" x14ac:dyDescent="0.15">
      <c r="A11" s="704"/>
      <c r="B11" s="214" t="s">
        <v>192</v>
      </c>
      <c r="C11" s="215" t="s">
        <v>227</v>
      </c>
      <c r="D11" s="216"/>
      <c r="E11" s="213"/>
      <c r="F11" s="217" t="s">
        <v>193</v>
      </c>
    </row>
    <row r="12" spans="1:6" s="180" customFormat="1" ht="20.100000000000001" customHeight="1" x14ac:dyDescent="0.15">
      <c r="A12" s="703" t="s">
        <v>415</v>
      </c>
      <c r="B12" s="218" t="s">
        <v>416</v>
      </c>
      <c r="C12" s="219" t="s">
        <v>223</v>
      </c>
      <c r="D12" s="220"/>
      <c r="E12" s="214"/>
      <c r="F12" s="220" t="s">
        <v>118</v>
      </c>
    </row>
    <row r="13" spans="1:6" s="180" customFormat="1" ht="20.100000000000001" customHeight="1" x14ac:dyDescent="0.15">
      <c r="A13" s="697"/>
      <c r="B13" s="218" t="s">
        <v>119</v>
      </c>
      <c r="C13" s="221" t="s">
        <v>253</v>
      </c>
      <c r="D13" s="222"/>
      <c r="E13" s="223"/>
      <c r="F13" s="220" t="s">
        <v>120</v>
      </c>
    </row>
    <row r="14" spans="1:6" s="180" customFormat="1" ht="20.100000000000001" customHeight="1" x14ac:dyDescent="0.15">
      <c r="A14" s="697"/>
      <c r="B14" s="218" t="s">
        <v>288</v>
      </c>
      <c r="C14" s="221" t="s">
        <v>289</v>
      </c>
      <c r="D14" s="222"/>
      <c r="E14" s="223"/>
      <c r="F14" s="220" t="s">
        <v>290</v>
      </c>
    </row>
    <row r="15" spans="1:6" s="180" customFormat="1" ht="20.100000000000001" customHeight="1" x14ac:dyDescent="0.15">
      <c r="A15" s="697"/>
      <c r="B15" s="218" t="s">
        <v>291</v>
      </c>
      <c r="C15" s="221" t="s">
        <v>378</v>
      </c>
      <c r="D15" s="222"/>
      <c r="E15" s="223"/>
      <c r="F15" s="220" t="s">
        <v>257</v>
      </c>
    </row>
    <row r="16" spans="1:6" s="180" customFormat="1" ht="20.100000000000001" customHeight="1" x14ac:dyDescent="0.15">
      <c r="A16" s="704"/>
      <c r="B16" s="214" t="s">
        <v>188</v>
      </c>
      <c r="C16" s="221" t="s">
        <v>227</v>
      </c>
      <c r="D16" s="222"/>
      <c r="E16" s="223"/>
      <c r="F16" s="220" t="s">
        <v>257</v>
      </c>
    </row>
    <row r="17" spans="1:6" s="180" customFormat="1" ht="20.100000000000001" customHeight="1" x14ac:dyDescent="0.15">
      <c r="A17" s="119" t="s">
        <v>385</v>
      </c>
      <c r="B17" s="214" t="s">
        <v>417</v>
      </c>
      <c r="C17" s="221" t="s">
        <v>418</v>
      </c>
      <c r="D17" s="222"/>
      <c r="E17" s="223"/>
      <c r="F17" s="220" t="s">
        <v>419</v>
      </c>
    </row>
  </sheetData>
  <sheetProtection sheet="1" objects="1" scenarios="1"/>
  <mergeCells count="6">
    <mergeCell ref="A5:A11"/>
    <mergeCell ref="A12:A16"/>
    <mergeCell ref="C4:D4"/>
    <mergeCell ref="A1:F1"/>
    <mergeCell ref="B3:F3"/>
    <mergeCell ref="E4:F4"/>
  </mergeCells>
  <phoneticPr fontId="9"/>
  <pageMargins left="0.70866141732283472" right="0.70866141732283472" top="0.78740157480314965" bottom="0.78740157480314965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Z55"/>
  <sheetViews>
    <sheetView showGridLines="0" zoomScaleNormal="100" zoomScaleSheetLayoutView="73" workbookViewId="0">
      <selection sqref="A1:XFD1048576"/>
    </sheetView>
  </sheetViews>
  <sheetFormatPr defaultColWidth="9" defaultRowHeight="13.5" x14ac:dyDescent="0.15"/>
  <cols>
    <col min="1" max="1" width="8.375" style="258" customWidth="1"/>
    <col min="2" max="2" width="4.125" style="258" customWidth="1"/>
    <col min="3" max="3" width="0.5" style="258" customWidth="1"/>
    <col min="4" max="4" width="6.125" style="259" customWidth="1"/>
    <col min="5" max="5" width="0.5" style="258" customWidth="1"/>
    <col min="6" max="6" width="6.125" style="259" customWidth="1"/>
    <col min="7" max="7" width="0.5" style="258" customWidth="1"/>
    <col min="8" max="8" width="7.625" style="259" customWidth="1"/>
    <col min="9" max="9" width="0.5" style="258" customWidth="1"/>
    <col min="10" max="10" width="6.125" style="259" customWidth="1"/>
    <col min="11" max="11" width="0.5" style="258" customWidth="1"/>
    <col min="12" max="12" width="6.125" style="259" customWidth="1"/>
    <col min="13" max="13" width="0.5" style="258" customWidth="1"/>
    <col min="14" max="14" width="4.625" style="259" customWidth="1"/>
    <col min="15" max="15" width="0.5" style="258" customWidth="1"/>
    <col min="16" max="16" width="6.625" style="259" customWidth="1"/>
    <col min="17" max="17" width="0.5" style="258" customWidth="1"/>
    <col min="18" max="18" width="5.125" style="259" customWidth="1"/>
    <col min="19" max="19" width="0.5" style="258" customWidth="1"/>
    <col min="20" max="20" width="6.125" style="259" customWidth="1"/>
    <col min="21" max="21" width="0.5" style="258" customWidth="1"/>
    <col min="22" max="22" width="6.125" style="547" customWidth="1"/>
    <col min="23" max="23" width="0.5" style="548" customWidth="1"/>
    <col min="24" max="24" width="7.625" style="258" customWidth="1"/>
    <col min="25" max="25" width="0.5" style="258" customWidth="1"/>
    <col min="26" max="26" width="6.75" style="258" customWidth="1"/>
    <col min="27" max="27" width="0.5" style="258" customWidth="1"/>
    <col min="28" max="16384" width="9" style="258"/>
  </cols>
  <sheetData>
    <row r="1" spans="1:25" ht="23.1" customHeight="1" x14ac:dyDescent="0.15">
      <c r="A1" s="690" t="s">
        <v>497</v>
      </c>
      <c r="B1" s="690"/>
      <c r="C1" s="690"/>
      <c r="D1" s="690"/>
      <c r="E1" s="690"/>
      <c r="F1" s="690"/>
      <c r="G1" s="690"/>
      <c r="H1" s="690"/>
      <c r="I1" s="690"/>
      <c r="J1" s="690"/>
      <c r="K1" s="690"/>
      <c r="L1" s="690"/>
      <c r="M1" s="690"/>
      <c r="N1" s="690"/>
      <c r="O1" s="690"/>
      <c r="P1" s="690"/>
      <c r="Q1" s="690"/>
      <c r="R1" s="690"/>
      <c r="S1" s="690"/>
      <c r="T1" s="690"/>
      <c r="U1" s="690"/>
      <c r="V1" s="690"/>
      <c r="W1" s="690"/>
    </row>
    <row r="2" spans="1:25" ht="23.1" customHeight="1" x14ac:dyDescent="0.15">
      <c r="A2" s="546"/>
      <c r="B2" s="546"/>
      <c r="C2" s="546"/>
      <c r="D2" s="546"/>
      <c r="E2" s="546"/>
      <c r="F2" s="546"/>
      <c r="G2" s="546"/>
      <c r="H2" s="546"/>
      <c r="I2" s="546"/>
      <c r="J2" s="546"/>
      <c r="K2" s="546"/>
      <c r="L2" s="546"/>
      <c r="M2" s="546"/>
      <c r="N2" s="546"/>
      <c r="O2" s="546"/>
      <c r="P2" s="546"/>
      <c r="Q2" s="546"/>
      <c r="R2" s="546"/>
      <c r="S2" s="546"/>
      <c r="T2" s="546"/>
      <c r="U2" s="546"/>
      <c r="V2" s="546"/>
      <c r="W2" s="546"/>
    </row>
    <row r="3" spans="1:25" ht="23.1" customHeight="1" x14ac:dyDescent="0.15">
      <c r="A3" s="286" t="s">
        <v>530</v>
      </c>
      <c r="B3" s="286"/>
      <c r="C3" s="286"/>
    </row>
    <row r="4" spans="1:25" ht="13.5" customHeight="1" x14ac:dyDescent="0.15">
      <c r="A4" s="680" t="s">
        <v>78</v>
      </c>
      <c r="B4" s="680" t="s">
        <v>496</v>
      </c>
      <c r="C4" s="681"/>
      <c r="D4" s="681"/>
      <c r="E4" s="681"/>
      <c r="F4" s="681"/>
      <c r="G4" s="681"/>
      <c r="H4" s="681"/>
      <c r="I4" s="691"/>
      <c r="J4" s="680" t="s">
        <v>495</v>
      </c>
      <c r="K4" s="681"/>
      <c r="L4" s="681"/>
      <c r="M4" s="681"/>
      <c r="N4" s="681"/>
      <c r="O4" s="681"/>
      <c r="P4" s="681"/>
      <c r="Q4" s="691"/>
      <c r="T4" s="258"/>
      <c r="V4" s="258"/>
      <c r="W4" s="258"/>
      <c r="X4" s="549"/>
      <c r="Y4" s="435"/>
    </row>
    <row r="5" spans="1:25" ht="13.5" customHeight="1" x14ac:dyDescent="0.15">
      <c r="A5" s="683"/>
      <c r="B5" s="683"/>
      <c r="C5" s="684"/>
      <c r="D5" s="684"/>
      <c r="E5" s="684"/>
      <c r="F5" s="684"/>
      <c r="G5" s="684"/>
      <c r="H5" s="684"/>
      <c r="I5" s="692"/>
      <c r="J5" s="683"/>
      <c r="K5" s="684"/>
      <c r="L5" s="684"/>
      <c r="M5" s="684"/>
      <c r="N5" s="684"/>
      <c r="O5" s="684"/>
      <c r="P5" s="684"/>
      <c r="Q5" s="692"/>
      <c r="T5" s="258"/>
      <c r="V5" s="258"/>
      <c r="W5" s="258"/>
      <c r="X5" s="549"/>
      <c r="Y5" s="435"/>
    </row>
    <row r="6" spans="1:25" s="555" customFormat="1" ht="12" customHeight="1" x14ac:dyDescent="0.15">
      <c r="A6" s="550"/>
      <c r="B6" s="551"/>
      <c r="C6" s="552"/>
      <c r="D6" s="553"/>
      <c r="E6" s="553"/>
      <c r="F6" s="553"/>
      <c r="G6" s="553"/>
      <c r="H6" s="552" t="s">
        <v>490</v>
      </c>
      <c r="I6" s="554"/>
      <c r="J6" s="551"/>
      <c r="K6" s="552"/>
      <c r="L6" s="553"/>
      <c r="M6" s="553"/>
      <c r="N6" s="553"/>
      <c r="O6" s="553"/>
      <c r="P6" s="552" t="s">
        <v>494</v>
      </c>
      <c r="Q6" s="554"/>
      <c r="X6" s="552"/>
      <c r="Y6" s="553"/>
    </row>
    <row r="7" spans="1:25" ht="13.5" customHeight="1" x14ac:dyDescent="0.15">
      <c r="A7" s="556" t="s">
        <v>488</v>
      </c>
      <c r="B7" s="557"/>
      <c r="C7" s="558"/>
      <c r="D7" s="693">
        <v>1424</v>
      </c>
      <c r="E7" s="693"/>
      <c r="F7" s="693"/>
      <c r="G7" s="259"/>
      <c r="I7" s="267"/>
      <c r="J7" s="557"/>
      <c r="K7" s="559"/>
      <c r="L7" s="693">
        <v>1807</v>
      </c>
      <c r="M7" s="693"/>
      <c r="N7" s="693"/>
      <c r="O7" s="259"/>
      <c r="Q7" s="267"/>
      <c r="T7" s="258"/>
      <c r="V7" s="258"/>
      <c r="W7" s="258"/>
      <c r="X7" s="549"/>
      <c r="Y7" s="435"/>
    </row>
    <row r="8" spans="1:25" ht="13.5" customHeight="1" x14ac:dyDescent="0.15">
      <c r="A8" s="556" t="s">
        <v>246</v>
      </c>
      <c r="B8" s="557"/>
      <c r="C8" s="558"/>
      <c r="D8" s="693">
        <v>1443</v>
      </c>
      <c r="E8" s="693"/>
      <c r="F8" s="693"/>
      <c r="G8" s="259"/>
      <c r="I8" s="267"/>
      <c r="J8" s="557"/>
      <c r="K8" s="559"/>
      <c r="L8" s="693">
        <v>1824</v>
      </c>
      <c r="M8" s="693"/>
      <c r="N8" s="693"/>
      <c r="O8" s="259"/>
      <c r="Q8" s="267"/>
      <c r="T8" s="258"/>
      <c r="V8" s="258"/>
      <c r="W8" s="258"/>
      <c r="X8" s="549"/>
      <c r="Y8" s="435"/>
    </row>
    <row r="9" spans="1:25" ht="13.5" customHeight="1" x14ac:dyDescent="0.15">
      <c r="A9" s="556" t="s">
        <v>279</v>
      </c>
      <c r="B9" s="557"/>
      <c r="C9" s="558"/>
      <c r="D9" s="693">
        <v>1453</v>
      </c>
      <c r="E9" s="693"/>
      <c r="F9" s="693"/>
      <c r="G9" s="259"/>
      <c r="I9" s="267"/>
      <c r="J9" s="557"/>
      <c r="K9" s="560"/>
      <c r="L9" s="693">
        <v>1825</v>
      </c>
      <c r="M9" s="693"/>
      <c r="N9" s="693"/>
      <c r="O9" s="259"/>
      <c r="Q9" s="267"/>
      <c r="T9" s="258"/>
      <c r="V9" s="258"/>
      <c r="W9" s="258"/>
    </row>
    <row r="10" spans="1:25" ht="13.5" customHeight="1" x14ac:dyDescent="0.15">
      <c r="A10" s="556" t="s">
        <v>308</v>
      </c>
      <c r="B10" s="557"/>
      <c r="C10" s="561"/>
      <c r="D10" s="679">
        <v>1499</v>
      </c>
      <c r="E10" s="679"/>
      <c r="F10" s="679"/>
      <c r="G10" s="259"/>
      <c r="I10" s="267"/>
      <c r="J10" s="557"/>
      <c r="K10" s="562"/>
      <c r="L10" s="679">
        <v>1852</v>
      </c>
      <c r="M10" s="679"/>
      <c r="N10" s="679"/>
      <c r="O10" s="259"/>
      <c r="Q10" s="267"/>
      <c r="T10" s="258"/>
      <c r="V10" s="258"/>
      <c r="W10" s="258"/>
    </row>
    <row r="11" spans="1:25" ht="13.5" customHeight="1" x14ac:dyDescent="0.15">
      <c r="A11" s="556" t="s">
        <v>404</v>
      </c>
      <c r="B11" s="557"/>
      <c r="C11" s="561"/>
      <c r="D11" s="679">
        <v>1528</v>
      </c>
      <c r="E11" s="679"/>
      <c r="F11" s="679"/>
      <c r="G11" s="259"/>
      <c r="I11" s="267"/>
      <c r="J11" s="557"/>
      <c r="K11" s="562"/>
      <c r="L11" s="679">
        <v>1879</v>
      </c>
      <c r="M11" s="679"/>
      <c r="N11" s="679"/>
      <c r="O11" s="259"/>
      <c r="Q11" s="267"/>
      <c r="T11" s="258"/>
      <c r="V11" s="258"/>
      <c r="W11" s="258"/>
    </row>
    <row r="12" spans="1:25" ht="13.5" customHeight="1" x14ac:dyDescent="0.15">
      <c r="A12" s="556" t="s">
        <v>477</v>
      </c>
      <c r="B12" s="557"/>
      <c r="C12" s="562"/>
      <c r="D12" s="679">
        <v>1553</v>
      </c>
      <c r="E12" s="679"/>
      <c r="F12" s="679"/>
      <c r="G12" s="259"/>
      <c r="H12" s="562"/>
      <c r="I12" s="267"/>
      <c r="J12" s="557"/>
      <c r="K12" s="562"/>
      <c r="L12" s="679">
        <v>1885</v>
      </c>
      <c r="M12" s="679"/>
      <c r="N12" s="679"/>
      <c r="O12" s="259"/>
      <c r="P12" s="562"/>
      <c r="Q12" s="267"/>
      <c r="T12" s="258"/>
      <c r="V12" s="258"/>
      <c r="W12" s="258"/>
    </row>
    <row r="13" spans="1:25" ht="9.9499999999999993" customHeight="1" x14ac:dyDescent="0.15">
      <c r="A13" s="563"/>
      <c r="B13" s="271"/>
      <c r="C13" s="564"/>
      <c r="D13" s="565"/>
      <c r="E13" s="565"/>
      <c r="F13" s="565"/>
      <c r="G13" s="565"/>
      <c r="H13" s="564"/>
      <c r="I13" s="270"/>
      <c r="J13" s="271"/>
      <c r="K13" s="564"/>
      <c r="L13" s="565"/>
      <c r="M13" s="565"/>
      <c r="N13" s="565"/>
      <c r="O13" s="565"/>
      <c r="P13" s="564"/>
      <c r="Q13" s="270"/>
      <c r="T13" s="258"/>
      <c r="V13" s="258"/>
      <c r="W13" s="258"/>
    </row>
    <row r="14" spans="1:25" s="259" customFormat="1" ht="13.5" customHeight="1" x14ac:dyDescent="0.15">
      <c r="A14" s="492" t="s">
        <v>272</v>
      </c>
      <c r="B14" s="492"/>
      <c r="C14" s="492"/>
      <c r="D14" s="492"/>
      <c r="E14" s="492"/>
      <c r="F14" s="492"/>
      <c r="G14" s="492"/>
      <c r="H14" s="492"/>
      <c r="I14" s="492"/>
      <c r="J14" s="492"/>
      <c r="K14" s="492"/>
      <c r="L14" s="492"/>
      <c r="M14" s="549"/>
      <c r="N14" s="549"/>
      <c r="O14" s="549"/>
      <c r="P14" s="549"/>
      <c r="Q14" s="549"/>
      <c r="R14" s="549"/>
      <c r="S14" s="549"/>
      <c r="T14" s="549"/>
      <c r="U14" s="549"/>
    </row>
    <row r="15" spans="1:25" s="259" customFormat="1" ht="9.9499999999999993" customHeight="1" x14ac:dyDescent="0.15">
      <c r="A15" s="566"/>
      <c r="B15" s="566"/>
      <c r="C15" s="566"/>
      <c r="D15" s="549"/>
      <c r="E15" s="549"/>
      <c r="F15" s="549"/>
      <c r="G15" s="549"/>
      <c r="J15" s="549"/>
      <c r="K15" s="549"/>
      <c r="L15" s="549"/>
      <c r="M15" s="549"/>
      <c r="N15" s="549"/>
      <c r="O15" s="549"/>
      <c r="P15" s="549"/>
      <c r="Q15" s="549"/>
      <c r="R15" s="549"/>
      <c r="S15" s="549"/>
      <c r="T15" s="549"/>
      <c r="U15" s="549"/>
    </row>
    <row r="16" spans="1:25" s="259" customFormat="1" ht="9.9499999999999993" customHeight="1" x14ac:dyDescent="0.15">
      <c r="A16" s="566"/>
      <c r="B16" s="566"/>
      <c r="C16" s="566"/>
      <c r="D16" s="549"/>
      <c r="E16" s="549"/>
      <c r="F16" s="549"/>
      <c r="G16" s="549"/>
      <c r="J16" s="549"/>
      <c r="K16" s="549"/>
      <c r="L16" s="549"/>
      <c r="M16" s="549"/>
      <c r="N16" s="549"/>
      <c r="O16" s="549"/>
      <c r="P16" s="549"/>
      <c r="Q16" s="549"/>
      <c r="R16" s="549"/>
      <c r="S16" s="549"/>
      <c r="T16" s="549"/>
      <c r="U16" s="549"/>
    </row>
    <row r="17" spans="1:25" s="259" customFormat="1" ht="9.9499999999999993" customHeight="1" x14ac:dyDescent="0.15">
      <c r="A17" s="566"/>
      <c r="B17" s="566"/>
      <c r="C17" s="566"/>
      <c r="D17" s="549"/>
      <c r="E17" s="549"/>
      <c r="F17" s="549"/>
      <c r="G17" s="549"/>
      <c r="J17" s="549"/>
      <c r="K17" s="549"/>
      <c r="L17" s="549"/>
      <c r="M17" s="549"/>
      <c r="N17" s="549"/>
      <c r="O17" s="549"/>
      <c r="P17" s="549"/>
      <c r="Q17" s="549"/>
      <c r="R17" s="549"/>
      <c r="S17" s="549"/>
      <c r="T17" s="549"/>
      <c r="U17" s="549"/>
    </row>
    <row r="18" spans="1:25" s="225" customFormat="1" ht="24.95" customHeight="1" x14ac:dyDescent="0.15">
      <c r="A18" s="567" t="s">
        <v>518</v>
      </c>
      <c r="B18" s="567"/>
      <c r="C18" s="567"/>
      <c r="D18" s="567"/>
      <c r="E18" s="567"/>
      <c r="F18" s="567"/>
      <c r="G18" s="567"/>
      <c r="H18" s="567"/>
      <c r="I18" s="567"/>
      <c r="J18" s="567"/>
      <c r="K18" s="567"/>
      <c r="L18" s="567"/>
      <c r="M18" s="567"/>
      <c r="N18" s="567"/>
      <c r="O18" s="567"/>
      <c r="P18" s="567"/>
      <c r="Q18" s="567"/>
      <c r="R18" s="567"/>
      <c r="S18" s="567"/>
      <c r="T18" s="567"/>
      <c r="U18" s="567"/>
      <c r="V18" s="567"/>
      <c r="W18" s="567"/>
      <c r="X18" s="567"/>
      <c r="Y18" s="567"/>
    </row>
    <row r="19" spans="1:25" s="259" customFormat="1" ht="13.5" customHeight="1" x14ac:dyDescent="0.15">
      <c r="A19" s="659" t="s">
        <v>78</v>
      </c>
      <c r="B19" s="680" t="s">
        <v>16</v>
      </c>
      <c r="C19" s="681"/>
      <c r="D19" s="681"/>
      <c r="E19" s="682"/>
      <c r="F19" s="670" t="s">
        <v>17</v>
      </c>
      <c r="G19" s="670"/>
      <c r="H19" s="670"/>
      <c r="I19" s="671"/>
      <c r="J19" s="669" t="s">
        <v>18</v>
      </c>
      <c r="K19" s="670"/>
      <c r="L19" s="670"/>
      <c r="M19" s="671"/>
      <c r="N19" s="669" t="s">
        <v>19</v>
      </c>
      <c r="O19" s="670"/>
      <c r="P19" s="670"/>
      <c r="Q19" s="671"/>
      <c r="R19" s="669" t="s">
        <v>20</v>
      </c>
      <c r="S19" s="670"/>
      <c r="T19" s="670"/>
      <c r="U19" s="671"/>
      <c r="V19" s="686" t="s">
        <v>21</v>
      </c>
      <c r="W19" s="687"/>
      <c r="X19" s="687"/>
      <c r="Y19" s="688"/>
    </row>
    <row r="20" spans="1:25" s="259" customFormat="1" ht="13.5" customHeight="1" x14ac:dyDescent="0.15">
      <c r="A20" s="660"/>
      <c r="B20" s="683"/>
      <c r="C20" s="684"/>
      <c r="D20" s="684"/>
      <c r="E20" s="685"/>
      <c r="F20" s="689" t="s">
        <v>167</v>
      </c>
      <c r="G20" s="676"/>
      <c r="H20" s="675" t="s">
        <v>168</v>
      </c>
      <c r="I20" s="676"/>
      <c r="J20" s="675" t="s">
        <v>167</v>
      </c>
      <c r="K20" s="676"/>
      <c r="L20" s="675" t="s">
        <v>168</v>
      </c>
      <c r="M20" s="676"/>
      <c r="N20" s="675" t="s">
        <v>167</v>
      </c>
      <c r="O20" s="676"/>
      <c r="P20" s="675" t="s">
        <v>168</v>
      </c>
      <c r="Q20" s="676"/>
      <c r="R20" s="675" t="s">
        <v>167</v>
      </c>
      <c r="S20" s="676"/>
      <c r="T20" s="675" t="s">
        <v>168</v>
      </c>
      <c r="U20" s="676"/>
      <c r="V20" s="677" t="s">
        <v>167</v>
      </c>
      <c r="W20" s="678"/>
      <c r="X20" s="677" t="s">
        <v>168</v>
      </c>
      <c r="Y20" s="678"/>
    </row>
    <row r="21" spans="1:25" s="553" customFormat="1" ht="12" customHeight="1" x14ac:dyDescent="0.15">
      <c r="A21" s="568"/>
      <c r="B21" s="569"/>
      <c r="C21" s="570"/>
      <c r="D21" s="571" t="s">
        <v>493</v>
      </c>
      <c r="E21" s="572"/>
      <c r="F21" s="552" t="s">
        <v>490</v>
      </c>
      <c r="G21" s="573"/>
      <c r="H21" s="552" t="s">
        <v>489</v>
      </c>
      <c r="I21" s="573"/>
      <c r="J21" s="552" t="s">
        <v>490</v>
      </c>
      <c r="K21" s="573"/>
      <c r="L21" s="552" t="s">
        <v>489</v>
      </c>
      <c r="M21" s="573"/>
      <c r="N21" s="552" t="s">
        <v>490</v>
      </c>
      <c r="O21" s="573"/>
      <c r="P21" s="552" t="s">
        <v>489</v>
      </c>
      <c r="Q21" s="573"/>
      <c r="R21" s="552" t="s">
        <v>490</v>
      </c>
      <c r="S21" s="573"/>
      <c r="T21" s="552" t="s">
        <v>489</v>
      </c>
      <c r="U21" s="574"/>
      <c r="V21" s="552" t="s">
        <v>490</v>
      </c>
      <c r="W21" s="573"/>
      <c r="X21" s="552" t="s">
        <v>489</v>
      </c>
      <c r="Y21" s="575"/>
    </row>
    <row r="22" spans="1:25" s="259" customFormat="1" ht="15" customHeight="1" x14ac:dyDescent="0.15">
      <c r="A22" s="576" t="s">
        <v>488</v>
      </c>
      <c r="B22" s="667">
        <v>3303123</v>
      </c>
      <c r="C22" s="668"/>
      <c r="D22" s="668"/>
      <c r="E22" s="577"/>
      <c r="F22" s="578">
        <v>1231</v>
      </c>
      <c r="G22" s="579"/>
      <c r="H22" s="580">
        <v>1046860</v>
      </c>
      <c r="I22" s="579"/>
      <c r="J22" s="578">
        <v>1247</v>
      </c>
      <c r="K22" s="579"/>
      <c r="L22" s="580">
        <v>567378</v>
      </c>
      <c r="M22" s="579"/>
      <c r="N22" s="578">
        <v>66</v>
      </c>
      <c r="O22" s="579"/>
      <c r="P22" s="580">
        <v>11819</v>
      </c>
      <c r="Q22" s="579"/>
      <c r="R22" s="581">
        <v>310</v>
      </c>
      <c r="S22" s="579"/>
      <c r="T22" s="580">
        <v>113745</v>
      </c>
      <c r="U22" s="582"/>
      <c r="V22" s="581">
        <v>1236</v>
      </c>
      <c r="W22" s="579"/>
      <c r="X22" s="580">
        <v>1519238</v>
      </c>
      <c r="Y22" s="579"/>
    </row>
    <row r="23" spans="1:25" s="259" customFormat="1" ht="15" customHeight="1" x14ac:dyDescent="0.15">
      <c r="A23" s="576" t="s">
        <v>246</v>
      </c>
      <c r="B23" s="667">
        <v>3431051</v>
      </c>
      <c r="C23" s="668"/>
      <c r="D23" s="668"/>
      <c r="E23" s="577"/>
      <c r="F23" s="578">
        <v>1242</v>
      </c>
      <c r="G23" s="579"/>
      <c r="H23" s="580">
        <v>1048334</v>
      </c>
      <c r="I23" s="579"/>
      <c r="J23" s="578">
        <v>1254</v>
      </c>
      <c r="K23" s="579"/>
      <c r="L23" s="580">
        <v>564846</v>
      </c>
      <c r="M23" s="579"/>
      <c r="N23" s="578">
        <v>62</v>
      </c>
      <c r="O23" s="579"/>
      <c r="P23" s="580">
        <v>10639</v>
      </c>
      <c r="Q23" s="579"/>
      <c r="R23" s="581">
        <v>331</v>
      </c>
      <c r="S23" s="579"/>
      <c r="T23" s="580">
        <v>116656</v>
      </c>
      <c r="U23" s="582"/>
      <c r="V23" s="581">
        <v>1254</v>
      </c>
      <c r="W23" s="579"/>
      <c r="X23" s="580">
        <v>1646509</v>
      </c>
      <c r="Y23" s="579"/>
    </row>
    <row r="24" spans="1:25" s="259" customFormat="1" ht="15" customHeight="1" x14ac:dyDescent="0.15">
      <c r="A24" s="576" t="s">
        <v>279</v>
      </c>
      <c r="B24" s="667">
        <v>3426281</v>
      </c>
      <c r="C24" s="668"/>
      <c r="D24" s="668"/>
      <c r="E24" s="577"/>
      <c r="F24" s="578">
        <v>1239</v>
      </c>
      <c r="G24" s="579"/>
      <c r="H24" s="580">
        <v>1030987</v>
      </c>
      <c r="I24" s="579"/>
      <c r="J24" s="578">
        <v>1273</v>
      </c>
      <c r="K24" s="579"/>
      <c r="L24" s="580">
        <v>562887</v>
      </c>
      <c r="M24" s="579"/>
      <c r="N24" s="578">
        <v>60</v>
      </c>
      <c r="O24" s="579"/>
      <c r="P24" s="578">
        <v>10513</v>
      </c>
      <c r="Q24" s="579"/>
      <c r="R24" s="581">
        <v>328</v>
      </c>
      <c r="S24" s="579"/>
      <c r="T24" s="580">
        <v>116358</v>
      </c>
      <c r="U24" s="582"/>
      <c r="V24" s="581">
        <v>1269</v>
      </c>
      <c r="W24" s="579"/>
      <c r="X24" s="580">
        <v>1662458</v>
      </c>
      <c r="Y24" s="579"/>
    </row>
    <row r="25" spans="1:25" s="259" customFormat="1" ht="15" customHeight="1" x14ac:dyDescent="0.15">
      <c r="A25" s="576" t="s">
        <v>308</v>
      </c>
      <c r="B25" s="667">
        <v>3423371</v>
      </c>
      <c r="C25" s="668"/>
      <c r="D25" s="668"/>
      <c r="E25" s="577"/>
      <c r="F25" s="583">
        <v>1306</v>
      </c>
      <c r="G25" s="584"/>
      <c r="H25" s="580">
        <v>1034714</v>
      </c>
      <c r="I25" s="584"/>
      <c r="J25" s="583">
        <v>1326</v>
      </c>
      <c r="K25" s="584"/>
      <c r="L25" s="580">
        <v>579084</v>
      </c>
      <c r="M25" s="584"/>
      <c r="N25" s="583">
        <v>57</v>
      </c>
      <c r="O25" s="584"/>
      <c r="P25" s="583">
        <v>8285</v>
      </c>
      <c r="Q25" s="584"/>
      <c r="R25" s="585">
        <v>346</v>
      </c>
      <c r="S25" s="584"/>
      <c r="T25" s="580">
        <v>106729</v>
      </c>
      <c r="U25" s="586"/>
      <c r="V25" s="587">
        <v>1305</v>
      </c>
      <c r="W25" s="588"/>
      <c r="X25" s="580">
        <v>1655313</v>
      </c>
      <c r="Y25" s="588"/>
    </row>
    <row r="26" spans="1:25" s="259" customFormat="1" ht="15" customHeight="1" x14ac:dyDescent="0.15">
      <c r="A26" s="576" t="s">
        <v>404</v>
      </c>
      <c r="B26" s="667">
        <v>3460620</v>
      </c>
      <c r="C26" s="668"/>
      <c r="D26" s="668"/>
      <c r="E26" s="577"/>
      <c r="F26" s="583">
        <v>1363</v>
      </c>
      <c r="G26" s="584"/>
      <c r="H26" s="580">
        <v>1034109</v>
      </c>
      <c r="I26" s="584"/>
      <c r="J26" s="583">
        <v>1352</v>
      </c>
      <c r="K26" s="584"/>
      <c r="L26" s="580">
        <v>587542</v>
      </c>
      <c r="M26" s="584"/>
      <c r="N26" s="583">
        <v>52</v>
      </c>
      <c r="O26" s="584"/>
      <c r="P26" s="583">
        <v>8652</v>
      </c>
      <c r="Q26" s="584"/>
      <c r="R26" s="585">
        <v>367</v>
      </c>
      <c r="S26" s="584"/>
      <c r="T26" s="580">
        <v>107291</v>
      </c>
      <c r="U26" s="586"/>
      <c r="V26" s="587">
        <v>1358</v>
      </c>
      <c r="W26" s="588"/>
      <c r="X26" s="580">
        <v>1681394</v>
      </c>
      <c r="Y26" s="588"/>
    </row>
    <row r="27" spans="1:25" s="259" customFormat="1" ht="15" customHeight="1" x14ac:dyDescent="0.15">
      <c r="A27" s="576" t="s">
        <v>477</v>
      </c>
      <c r="B27" s="673">
        <v>3497084</v>
      </c>
      <c r="C27" s="674"/>
      <c r="D27" s="674"/>
      <c r="E27" s="577"/>
      <c r="F27" s="583">
        <v>1391</v>
      </c>
      <c r="G27" s="584"/>
      <c r="H27" s="583">
        <v>1019102</v>
      </c>
      <c r="I27" s="584"/>
      <c r="J27" s="583">
        <v>1384</v>
      </c>
      <c r="K27" s="584"/>
      <c r="L27" s="580">
        <v>590270</v>
      </c>
      <c r="M27" s="584"/>
      <c r="N27" s="583">
        <v>53</v>
      </c>
      <c r="O27" s="584"/>
      <c r="P27" s="583">
        <v>7472</v>
      </c>
      <c r="Q27" s="584"/>
      <c r="R27" s="585">
        <v>393</v>
      </c>
      <c r="S27" s="584"/>
      <c r="T27" s="580">
        <v>121579</v>
      </c>
      <c r="U27" s="586"/>
      <c r="V27" s="587">
        <v>1378</v>
      </c>
      <c r="W27" s="588"/>
      <c r="X27" s="589">
        <v>1713729</v>
      </c>
      <c r="Y27" s="588"/>
    </row>
    <row r="28" spans="1:25" s="259" customFormat="1" ht="9.9499999999999993" customHeight="1" x14ac:dyDescent="0.15">
      <c r="A28" s="590"/>
      <c r="B28" s="563"/>
      <c r="C28" s="591"/>
      <c r="D28" s="592"/>
      <c r="E28" s="593"/>
      <c r="F28" s="594"/>
      <c r="G28" s="595"/>
      <c r="H28" s="594"/>
      <c r="I28" s="595"/>
      <c r="J28" s="594"/>
      <c r="K28" s="595"/>
      <c r="L28" s="594"/>
      <c r="M28" s="595"/>
      <c r="N28" s="594"/>
      <c r="O28" s="595"/>
      <c r="P28" s="594"/>
      <c r="Q28" s="595"/>
      <c r="R28" s="596"/>
      <c r="S28" s="595"/>
      <c r="T28" s="594"/>
      <c r="U28" s="595"/>
      <c r="V28" s="597"/>
      <c r="W28" s="598"/>
      <c r="X28" s="599"/>
      <c r="Y28" s="598"/>
    </row>
    <row r="29" spans="1:25" s="259" customFormat="1" ht="13.5" customHeight="1" x14ac:dyDescent="0.15">
      <c r="A29" s="659" t="s">
        <v>78</v>
      </c>
      <c r="B29" s="661" t="s">
        <v>22</v>
      </c>
      <c r="C29" s="662"/>
      <c r="D29" s="662"/>
      <c r="E29" s="663"/>
      <c r="F29" s="661" t="s">
        <v>23</v>
      </c>
      <c r="G29" s="662"/>
      <c r="H29" s="662"/>
      <c r="I29" s="663"/>
      <c r="J29" s="664" t="s">
        <v>195</v>
      </c>
      <c r="K29" s="665"/>
      <c r="L29" s="665"/>
      <c r="M29" s="666"/>
      <c r="N29" s="664" t="s">
        <v>196</v>
      </c>
      <c r="O29" s="665"/>
      <c r="P29" s="665"/>
      <c r="Q29" s="666"/>
      <c r="R29" s="664" t="s">
        <v>298</v>
      </c>
      <c r="S29" s="665"/>
      <c r="T29" s="665"/>
      <c r="U29" s="665"/>
      <c r="V29" s="651" t="s">
        <v>492</v>
      </c>
      <c r="W29" s="652"/>
      <c r="X29" s="651" t="s">
        <v>491</v>
      </c>
      <c r="Y29" s="652"/>
    </row>
    <row r="30" spans="1:25" s="259" customFormat="1" ht="13.5" customHeight="1" x14ac:dyDescent="0.15">
      <c r="A30" s="660"/>
      <c r="B30" s="655" t="s">
        <v>167</v>
      </c>
      <c r="C30" s="656"/>
      <c r="D30" s="655" t="s">
        <v>168</v>
      </c>
      <c r="E30" s="656"/>
      <c r="F30" s="655" t="s">
        <v>167</v>
      </c>
      <c r="G30" s="656"/>
      <c r="H30" s="655" t="s">
        <v>168</v>
      </c>
      <c r="I30" s="656"/>
      <c r="J30" s="655" t="s">
        <v>167</v>
      </c>
      <c r="K30" s="656"/>
      <c r="L30" s="657" t="s">
        <v>168</v>
      </c>
      <c r="M30" s="658"/>
      <c r="N30" s="657" t="s">
        <v>167</v>
      </c>
      <c r="O30" s="658"/>
      <c r="P30" s="657" t="s">
        <v>168</v>
      </c>
      <c r="Q30" s="658"/>
      <c r="R30" s="657" t="s">
        <v>167</v>
      </c>
      <c r="S30" s="658"/>
      <c r="T30" s="655" t="s">
        <v>168</v>
      </c>
      <c r="U30" s="672"/>
      <c r="V30" s="653"/>
      <c r="W30" s="654"/>
      <c r="X30" s="653"/>
      <c r="Y30" s="654"/>
    </row>
    <row r="31" spans="1:25" s="553" customFormat="1" ht="12" customHeight="1" x14ac:dyDescent="0.15">
      <c r="A31" s="568"/>
      <c r="B31" s="552" t="s">
        <v>490</v>
      </c>
      <c r="C31" s="573"/>
      <c r="D31" s="552" t="s">
        <v>489</v>
      </c>
      <c r="E31" s="575"/>
      <c r="F31" s="552" t="s">
        <v>490</v>
      </c>
      <c r="G31" s="573"/>
      <c r="H31" s="552" t="s">
        <v>489</v>
      </c>
      <c r="I31" s="575"/>
      <c r="J31" s="552" t="s">
        <v>490</v>
      </c>
      <c r="K31" s="573"/>
      <c r="L31" s="552" t="s">
        <v>489</v>
      </c>
      <c r="M31" s="573"/>
      <c r="N31" s="552" t="s">
        <v>490</v>
      </c>
      <c r="O31" s="573"/>
      <c r="P31" s="600" t="s">
        <v>489</v>
      </c>
      <c r="Q31" s="574"/>
      <c r="R31" s="552" t="s">
        <v>490</v>
      </c>
      <c r="S31" s="573"/>
      <c r="T31" s="552" t="s">
        <v>489</v>
      </c>
      <c r="U31" s="601"/>
      <c r="V31" s="602" t="s">
        <v>489</v>
      </c>
      <c r="W31" s="554"/>
      <c r="X31" s="602" t="s">
        <v>489</v>
      </c>
      <c r="Y31" s="554"/>
    </row>
    <row r="32" spans="1:25" s="259" customFormat="1" ht="15" customHeight="1" x14ac:dyDescent="0.15">
      <c r="A32" s="576" t="s">
        <v>488</v>
      </c>
      <c r="B32" s="581">
        <v>36</v>
      </c>
      <c r="C32" s="579"/>
      <c r="D32" s="580">
        <v>7926</v>
      </c>
      <c r="E32" s="579"/>
      <c r="F32" s="578">
        <v>53</v>
      </c>
      <c r="G32" s="579"/>
      <c r="H32" s="580">
        <v>11217</v>
      </c>
      <c r="I32" s="579"/>
      <c r="J32" s="603">
        <v>1</v>
      </c>
      <c r="K32" s="579"/>
      <c r="L32" s="603">
        <v>247</v>
      </c>
      <c r="M32" s="579"/>
      <c r="N32" s="603">
        <v>13</v>
      </c>
      <c r="O32" s="579"/>
      <c r="P32" s="603">
        <v>993</v>
      </c>
      <c r="Q32" s="604"/>
      <c r="R32" s="581" t="s">
        <v>197</v>
      </c>
      <c r="S32" s="579"/>
      <c r="T32" s="581" t="s">
        <v>197</v>
      </c>
      <c r="U32" s="605"/>
      <c r="V32" s="581">
        <v>23700</v>
      </c>
      <c r="W32" s="606"/>
      <c r="X32" s="581" t="s">
        <v>197</v>
      </c>
      <c r="Y32" s="606"/>
    </row>
    <row r="33" spans="1:25" s="259" customFormat="1" ht="15" customHeight="1" x14ac:dyDescent="0.15">
      <c r="A33" s="576" t="s">
        <v>246</v>
      </c>
      <c r="B33" s="581">
        <v>36</v>
      </c>
      <c r="C33" s="579"/>
      <c r="D33" s="580">
        <v>7036</v>
      </c>
      <c r="E33" s="579"/>
      <c r="F33" s="578">
        <v>54</v>
      </c>
      <c r="G33" s="579"/>
      <c r="H33" s="580">
        <v>12068</v>
      </c>
      <c r="I33" s="579"/>
      <c r="J33" s="603">
        <v>0</v>
      </c>
      <c r="K33" s="579"/>
      <c r="L33" s="603">
        <v>0</v>
      </c>
      <c r="M33" s="579"/>
      <c r="N33" s="603">
        <v>4</v>
      </c>
      <c r="O33" s="579"/>
      <c r="P33" s="603">
        <v>273</v>
      </c>
      <c r="Q33" s="604"/>
      <c r="R33" s="581">
        <v>0</v>
      </c>
      <c r="S33" s="579"/>
      <c r="T33" s="581">
        <v>0</v>
      </c>
      <c r="U33" s="605"/>
      <c r="V33" s="581">
        <v>24690</v>
      </c>
      <c r="W33" s="606"/>
      <c r="X33" s="581" t="s">
        <v>197</v>
      </c>
      <c r="Y33" s="606"/>
    </row>
    <row r="34" spans="1:25" s="259" customFormat="1" ht="15" customHeight="1" x14ac:dyDescent="0.15">
      <c r="A34" s="576" t="s">
        <v>279</v>
      </c>
      <c r="B34" s="581">
        <v>30</v>
      </c>
      <c r="C34" s="579"/>
      <c r="D34" s="578">
        <v>6220</v>
      </c>
      <c r="E34" s="579"/>
      <c r="F34" s="578">
        <v>66</v>
      </c>
      <c r="G34" s="579"/>
      <c r="H34" s="578">
        <v>12763</v>
      </c>
      <c r="I34" s="579"/>
      <c r="J34" s="607">
        <v>0</v>
      </c>
      <c r="K34" s="579"/>
      <c r="L34" s="607">
        <v>0</v>
      </c>
      <c r="M34" s="579"/>
      <c r="N34" s="607">
        <v>6</v>
      </c>
      <c r="O34" s="579"/>
      <c r="P34" s="607">
        <v>409</v>
      </c>
      <c r="Q34" s="604"/>
      <c r="R34" s="581">
        <v>5</v>
      </c>
      <c r="S34" s="579"/>
      <c r="T34" s="578">
        <v>800</v>
      </c>
      <c r="U34" s="605"/>
      <c r="V34" s="581">
        <v>22886</v>
      </c>
      <c r="W34" s="606"/>
      <c r="X34" s="581" t="s">
        <v>197</v>
      </c>
      <c r="Y34" s="606"/>
    </row>
    <row r="35" spans="1:25" s="259" customFormat="1" ht="15" customHeight="1" x14ac:dyDescent="0.15">
      <c r="A35" s="576" t="s">
        <v>308</v>
      </c>
      <c r="B35" s="587">
        <v>34</v>
      </c>
      <c r="C35" s="588"/>
      <c r="D35" s="589">
        <v>5834</v>
      </c>
      <c r="E35" s="588"/>
      <c r="F35" s="589">
        <v>52</v>
      </c>
      <c r="G35" s="588"/>
      <c r="H35" s="589">
        <v>9021</v>
      </c>
      <c r="I35" s="588"/>
      <c r="J35" s="589">
        <v>1</v>
      </c>
      <c r="K35" s="588"/>
      <c r="L35" s="589">
        <v>52</v>
      </c>
      <c r="M35" s="588"/>
      <c r="N35" s="589">
        <v>9</v>
      </c>
      <c r="O35" s="588"/>
      <c r="P35" s="589">
        <v>505</v>
      </c>
      <c r="Q35" s="604"/>
      <c r="R35" s="587">
        <v>5</v>
      </c>
      <c r="S35" s="588"/>
      <c r="T35" s="589">
        <v>700</v>
      </c>
      <c r="U35" s="605"/>
      <c r="V35" s="587">
        <v>23134</v>
      </c>
      <c r="W35" s="606"/>
      <c r="X35" s="581" t="s">
        <v>197</v>
      </c>
      <c r="Y35" s="606"/>
    </row>
    <row r="36" spans="1:25" s="259" customFormat="1" ht="15" customHeight="1" x14ac:dyDescent="0.15">
      <c r="A36" s="576" t="s">
        <v>404</v>
      </c>
      <c r="B36" s="587">
        <v>33</v>
      </c>
      <c r="C36" s="588"/>
      <c r="D36" s="589">
        <v>5247</v>
      </c>
      <c r="E36" s="588"/>
      <c r="F36" s="589">
        <v>60</v>
      </c>
      <c r="G36" s="588"/>
      <c r="H36" s="589">
        <v>11457</v>
      </c>
      <c r="I36" s="588"/>
      <c r="J36" s="589">
        <v>0</v>
      </c>
      <c r="K36" s="588"/>
      <c r="L36" s="589">
        <v>0</v>
      </c>
      <c r="M36" s="588"/>
      <c r="N36" s="589">
        <v>13</v>
      </c>
      <c r="O36" s="588"/>
      <c r="P36" s="589">
        <v>750</v>
      </c>
      <c r="Q36" s="605"/>
      <c r="R36" s="587">
        <v>5</v>
      </c>
      <c r="S36" s="588"/>
      <c r="T36" s="589">
        <v>900</v>
      </c>
      <c r="U36" s="605"/>
      <c r="V36" s="587">
        <v>23278</v>
      </c>
      <c r="W36" s="606"/>
      <c r="X36" s="581">
        <v>0</v>
      </c>
      <c r="Y36" s="606"/>
    </row>
    <row r="37" spans="1:25" s="259" customFormat="1" ht="15" customHeight="1" x14ac:dyDescent="0.15">
      <c r="A37" s="576" t="s">
        <v>477</v>
      </c>
      <c r="B37" s="587">
        <v>35</v>
      </c>
      <c r="C37" s="608"/>
      <c r="D37" s="589">
        <v>5107</v>
      </c>
      <c r="E37" s="588"/>
      <c r="F37" s="589">
        <v>76</v>
      </c>
      <c r="G37" s="588"/>
      <c r="H37" s="589">
        <v>14104</v>
      </c>
      <c r="I37" s="588"/>
      <c r="J37" s="589">
        <v>0</v>
      </c>
      <c r="K37" s="588"/>
      <c r="L37" s="589">
        <v>0</v>
      </c>
      <c r="M37" s="588"/>
      <c r="N37" s="589">
        <v>16</v>
      </c>
      <c r="O37" s="588"/>
      <c r="P37" s="589">
        <v>638</v>
      </c>
      <c r="Q37" s="589"/>
      <c r="R37" s="587">
        <v>4</v>
      </c>
      <c r="S37" s="588"/>
      <c r="T37" s="589">
        <v>600</v>
      </c>
      <c r="U37" s="589"/>
      <c r="V37" s="587">
        <v>23900</v>
      </c>
      <c r="W37" s="606"/>
      <c r="X37" s="587">
        <v>583</v>
      </c>
      <c r="Y37" s="609"/>
    </row>
    <row r="38" spans="1:25" s="259" customFormat="1" ht="9.9499999999999993" customHeight="1" x14ac:dyDescent="0.15">
      <c r="A38" s="610"/>
      <c r="B38" s="611"/>
      <c r="C38" s="612"/>
      <c r="D38" s="613"/>
      <c r="E38" s="614"/>
      <c r="F38" s="615"/>
      <c r="G38" s="614"/>
      <c r="H38" s="615"/>
      <c r="I38" s="616"/>
      <c r="J38" s="617"/>
      <c r="K38" s="616"/>
      <c r="L38" s="617"/>
      <c r="M38" s="618"/>
      <c r="N38" s="564"/>
      <c r="O38" s="618"/>
      <c r="P38" s="564"/>
      <c r="Q38" s="564"/>
      <c r="R38" s="619"/>
      <c r="S38" s="618"/>
      <c r="T38" s="617"/>
      <c r="U38" s="617"/>
      <c r="V38" s="619"/>
      <c r="W38" s="620"/>
      <c r="X38" s="619"/>
      <c r="Y38" s="620"/>
    </row>
    <row r="39" spans="1:25" s="259" customFormat="1" ht="13.5" customHeight="1" x14ac:dyDescent="0.15">
      <c r="A39" s="492" t="s">
        <v>487</v>
      </c>
      <c r="B39" s="492"/>
      <c r="C39" s="492"/>
      <c r="D39" s="492"/>
      <c r="E39" s="492"/>
      <c r="F39" s="492"/>
      <c r="G39" s="492"/>
      <c r="H39" s="492"/>
      <c r="I39" s="492"/>
      <c r="J39" s="492"/>
      <c r="K39" s="492"/>
      <c r="L39" s="492"/>
      <c r="M39" s="549"/>
      <c r="N39" s="549"/>
      <c r="O39" s="549"/>
      <c r="P39" s="549"/>
      <c r="Q39" s="549"/>
      <c r="R39" s="549"/>
      <c r="S39" s="549"/>
      <c r="T39" s="549"/>
      <c r="U39" s="549"/>
    </row>
    <row r="40" spans="1:25" s="259" customFormat="1" ht="13.5" customHeight="1" x14ac:dyDescent="0.15">
      <c r="A40" s="621" t="s">
        <v>517</v>
      </c>
      <c r="B40" s="621"/>
      <c r="C40" s="621"/>
      <c r="D40" s="621"/>
      <c r="E40" s="621"/>
      <c r="F40" s="621"/>
      <c r="G40" s="621"/>
      <c r="H40" s="621"/>
      <c r="I40" s="621"/>
      <c r="J40" s="621"/>
      <c r="K40" s="621"/>
      <c r="L40" s="621"/>
      <c r="M40" s="622"/>
      <c r="N40" s="622"/>
      <c r="O40" s="622"/>
      <c r="P40" s="622"/>
      <c r="Q40" s="622"/>
      <c r="R40" s="622"/>
      <c r="S40" s="622"/>
      <c r="T40" s="622"/>
      <c r="U40" s="622"/>
      <c r="V40" s="623"/>
      <c r="W40" s="623"/>
      <c r="X40" s="623"/>
      <c r="Y40" s="623"/>
    </row>
    <row r="41" spans="1:25" s="259" customFormat="1" ht="9.9499999999999993" customHeight="1" x14ac:dyDescent="0.15">
      <c r="A41" s="566"/>
      <c r="B41" s="566"/>
      <c r="C41" s="566"/>
    </row>
    <row r="42" spans="1:25" s="259" customFormat="1" ht="9.9499999999999993" customHeight="1" x14ac:dyDescent="0.15">
      <c r="A42" s="566"/>
      <c r="B42" s="566"/>
      <c r="C42" s="566"/>
    </row>
    <row r="43" spans="1:25" s="259" customFormat="1" ht="9.9499999999999993" customHeight="1" x14ac:dyDescent="0.15">
      <c r="A43" s="566"/>
      <c r="B43" s="566"/>
      <c r="C43" s="566"/>
    </row>
    <row r="44" spans="1:25" s="259" customFormat="1" ht="9.9499999999999993" customHeight="1" x14ac:dyDescent="0.15">
      <c r="A44" s="566"/>
      <c r="B44" s="566"/>
      <c r="C44" s="566"/>
    </row>
    <row r="45" spans="1:25" s="259" customFormat="1" ht="9.9499999999999993" customHeight="1" x14ac:dyDescent="0.15">
      <c r="A45" s="566"/>
      <c r="B45" s="566"/>
      <c r="C45" s="566"/>
    </row>
    <row r="46" spans="1:25" ht="13.5" customHeight="1" x14ac:dyDescent="0.15"/>
    <row r="47" spans="1:25" ht="13.5" customHeight="1" x14ac:dyDescent="0.15"/>
    <row r="48" spans="1:25" ht="9.9499999999999993" customHeight="1" x14ac:dyDescent="0.15"/>
    <row r="49" spans="4:26" ht="13.5" customHeight="1" x14ac:dyDescent="0.15"/>
    <row r="50" spans="4:26" ht="13.5" customHeight="1" x14ac:dyDescent="0.15"/>
    <row r="51" spans="4:26" ht="14.1" customHeight="1" x14ac:dyDescent="0.15">
      <c r="D51" s="258"/>
      <c r="F51" s="258"/>
      <c r="H51" s="258"/>
      <c r="J51" s="258"/>
      <c r="L51" s="258"/>
      <c r="M51" s="259"/>
      <c r="O51" s="259"/>
      <c r="Q51" s="259"/>
      <c r="S51" s="259"/>
      <c r="U51" s="259"/>
      <c r="W51" s="547"/>
      <c r="X51" s="259"/>
      <c r="Y51" s="259"/>
      <c r="Z51" s="259"/>
    </row>
    <row r="54" spans="4:26" ht="23.1" customHeight="1" x14ac:dyDescent="0.15"/>
    <row r="55" spans="4:26" ht="23.1" customHeight="1" x14ac:dyDescent="0.15"/>
  </sheetData>
  <sheetProtection sheet="1" objects="1" scenarios="1"/>
  <mergeCells count="57">
    <mergeCell ref="V20:W20"/>
    <mergeCell ref="A1:W1"/>
    <mergeCell ref="A4:A5"/>
    <mergeCell ref="B4:I5"/>
    <mergeCell ref="J4:Q5"/>
    <mergeCell ref="D7:F7"/>
    <mergeCell ref="L7:N7"/>
    <mergeCell ref="D8:F8"/>
    <mergeCell ref="L8:N8"/>
    <mergeCell ref="D9:F9"/>
    <mergeCell ref="L9:N9"/>
    <mergeCell ref="D10:F10"/>
    <mergeCell ref="L10:N10"/>
    <mergeCell ref="D12:F12"/>
    <mergeCell ref="L12:N12"/>
    <mergeCell ref="X20:Y20"/>
    <mergeCell ref="B25:D25"/>
    <mergeCell ref="D11:F11"/>
    <mergeCell ref="L11:N11"/>
    <mergeCell ref="A19:A20"/>
    <mergeCell ref="B19:E20"/>
    <mergeCell ref="F19:I19"/>
    <mergeCell ref="J19:M19"/>
    <mergeCell ref="N19:Q19"/>
    <mergeCell ref="V19:Y19"/>
    <mergeCell ref="F20:G20"/>
    <mergeCell ref="H20:I20"/>
    <mergeCell ref="J20:K20"/>
    <mergeCell ref="L20:M20"/>
    <mergeCell ref="N20:O20"/>
    <mergeCell ref="P20:Q20"/>
    <mergeCell ref="B26:D26"/>
    <mergeCell ref="R19:U19"/>
    <mergeCell ref="N30:O30"/>
    <mergeCell ref="P30:Q30"/>
    <mergeCell ref="R30:S30"/>
    <mergeCell ref="T30:U30"/>
    <mergeCell ref="B27:D27"/>
    <mergeCell ref="R29:U29"/>
    <mergeCell ref="T20:U20"/>
    <mergeCell ref="B22:D22"/>
    <mergeCell ref="B23:D23"/>
    <mergeCell ref="B24:D24"/>
    <mergeCell ref="R20:S20"/>
    <mergeCell ref="A29:A30"/>
    <mergeCell ref="B29:E29"/>
    <mergeCell ref="F29:I29"/>
    <mergeCell ref="J29:M29"/>
    <mergeCell ref="N29:Q29"/>
    <mergeCell ref="V29:W30"/>
    <mergeCell ref="X29:Y30"/>
    <mergeCell ref="B30:C30"/>
    <mergeCell ref="D30:E30"/>
    <mergeCell ref="F30:G30"/>
    <mergeCell ref="H30:I30"/>
    <mergeCell ref="J30:K30"/>
    <mergeCell ref="L30:M30"/>
  </mergeCells>
  <phoneticPr fontId="9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colBreaks count="1" manualBreakCount="1">
    <brk id="25" max="49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N47"/>
  <sheetViews>
    <sheetView showGridLines="0" zoomScaleNormal="100" zoomScaleSheetLayoutView="100" workbookViewId="0">
      <selection activeCell="C8" sqref="C8"/>
    </sheetView>
  </sheetViews>
  <sheetFormatPr defaultColWidth="9" defaultRowHeight="13.5" x14ac:dyDescent="0.15"/>
  <cols>
    <col min="1" max="1" width="21.625" style="209" customWidth="1"/>
    <col min="2" max="2" width="0.375" style="209" customWidth="1"/>
    <col min="3" max="3" width="24.125" style="209" customWidth="1"/>
    <col min="4" max="4" width="0.375" style="209" customWidth="1"/>
    <col min="5" max="5" width="11.625" style="210" customWidth="1"/>
    <col min="6" max="6" width="0.875" style="209" customWidth="1"/>
    <col min="7" max="7" width="29.625" style="209" customWidth="1"/>
    <col min="8" max="16384" width="9" style="209"/>
  </cols>
  <sheetData>
    <row r="1" spans="1:7" s="180" customFormat="1" ht="23.1" customHeight="1" x14ac:dyDescent="0.15">
      <c r="A1" s="700" t="s">
        <v>446</v>
      </c>
      <c r="B1" s="700"/>
      <c r="C1" s="700"/>
      <c r="D1" s="700"/>
      <c r="E1" s="700"/>
      <c r="F1" s="700"/>
      <c r="G1" s="700"/>
    </row>
    <row r="2" spans="1:7" s="180" customFormat="1" ht="23.1" customHeight="1" x14ac:dyDescent="0.15">
      <c r="E2" s="181"/>
    </row>
    <row r="3" spans="1:7" s="180" customFormat="1" ht="23.1" customHeight="1" x14ac:dyDescent="0.15">
      <c r="A3" s="817" t="s">
        <v>523</v>
      </c>
      <c r="B3" s="818"/>
      <c r="C3" s="818"/>
      <c r="D3" s="818"/>
      <c r="E3" s="818"/>
      <c r="F3" s="818"/>
      <c r="G3" s="818"/>
    </row>
    <row r="4" spans="1:7" s="180" customFormat="1" ht="20.100000000000001" customHeight="1" x14ac:dyDescent="0.15">
      <c r="A4" s="182" t="s">
        <v>179</v>
      </c>
      <c r="B4" s="183"/>
      <c r="C4" s="183" t="s">
        <v>180</v>
      </c>
      <c r="D4" s="183"/>
      <c r="E4" s="819" t="s">
        <v>181</v>
      </c>
      <c r="F4" s="820"/>
      <c r="G4" s="184" t="s">
        <v>109</v>
      </c>
    </row>
    <row r="5" spans="1:7" s="180" customFormat="1" ht="20.100000000000001" customHeight="1" x14ac:dyDescent="0.15">
      <c r="A5" s="821" t="s">
        <v>412</v>
      </c>
      <c r="B5" s="185"/>
      <c r="C5" s="186" t="s">
        <v>117</v>
      </c>
      <c r="D5" s="185"/>
      <c r="E5" s="187" t="s">
        <v>228</v>
      </c>
      <c r="F5" s="188"/>
      <c r="G5" s="189" t="s">
        <v>229</v>
      </c>
    </row>
    <row r="6" spans="1:7" s="180" customFormat="1" ht="20.100000000000001" customHeight="1" x14ac:dyDescent="0.15">
      <c r="A6" s="822"/>
      <c r="B6" s="185"/>
      <c r="C6" s="186" t="s">
        <v>149</v>
      </c>
      <c r="D6" s="190"/>
      <c r="E6" s="187" t="s">
        <v>207</v>
      </c>
      <c r="F6" s="188"/>
      <c r="G6" s="189" t="s">
        <v>377</v>
      </c>
    </row>
    <row r="7" spans="1:7" s="180" customFormat="1" ht="30" customHeight="1" x14ac:dyDescent="0.15">
      <c r="A7" s="822"/>
      <c r="B7" s="185"/>
      <c r="C7" s="186" t="s">
        <v>408</v>
      </c>
      <c r="D7" s="190"/>
      <c r="E7" s="187" t="s">
        <v>208</v>
      </c>
      <c r="F7" s="188"/>
      <c r="G7" s="189" t="s">
        <v>230</v>
      </c>
    </row>
    <row r="8" spans="1:7" s="180" customFormat="1" ht="20.100000000000001" customHeight="1" x14ac:dyDescent="0.15">
      <c r="A8" s="822"/>
      <c r="B8" s="185"/>
      <c r="C8" s="186" t="s">
        <v>162</v>
      </c>
      <c r="D8" s="190"/>
      <c r="E8" s="187" t="s">
        <v>209</v>
      </c>
      <c r="F8" s="188"/>
      <c r="G8" s="191" t="s">
        <v>163</v>
      </c>
    </row>
    <row r="9" spans="1:7" s="180" customFormat="1" ht="30" customHeight="1" x14ac:dyDescent="0.15">
      <c r="A9" s="822"/>
      <c r="B9" s="185"/>
      <c r="C9" s="186" t="s">
        <v>420</v>
      </c>
      <c r="D9" s="190"/>
      <c r="E9" s="187" t="s">
        <v>210</v>
      </c>
      <c r="F9" s="188"/>
      <c r="G9" s="191" t="s">
        <v>164</v>
      </c>
    </row>
    <row r="10" spans="1:7" s="180" customFormat="1" ht="20.100000000000001" customHeight="1" x14ac:dyDescent="0.15">
      <c r="A10" s="822"/>
      <c r="B10" s="185"/>
      <c r="C10" s="186" t="s">
        <v>165</v>
      </c>
      <c r="D10" s="190"/>
      <c r="E10" s="187" t="s">
        <v>211</v>
      </c>
      <c r="F10" s="188"/>
      <c r="G10" s="191" t="s">
        <v>166</v>
      </c>
    </row>
    <row r="11" spans="1:7" s="180" customFormat="1" ht="30" customHeight="1" x14ac:dyDescent="0.15">
      <c r="A11" s="822"/>
      <c r="B11" s="185"/>
      <c r="C11" s="192" t="s">
        <v>422</v>
      </c>
      <c r="D11" s="193"/>
      <c r="E11" s="194" t="s">
        <v>212</v>
      </c>
      <c r="F11" s="195"/>
      <c r="G11" s="196" t="s">
        <v>169</v>
      </c>
    </row>
    <row r="12" spans="1:7" s="180" customFormat="1" ht="20.100000000000001" customHeight="1" x14ac:dyDescent="0.15">
      <c r="A12" s="822"/>
      <c r="B12" s="185"/>
      <c r="C12" s="192" t="s">
        <v>213</v>
      </c>
      <c r="D12" s="193"/>
      <c r="E12" s="194" t="s">
        <v>214</v>
      </c>
      <c r="F12" s="195"/>
      <c r="G12" s="196" t="s">
        <v>215</v>
      </c>
    </row>
    <row r="13" spans="1:7" s="180" customFormat="1" ht="30" customHeight="1" x14ac:dyDescent="0.15">
      <c r="A13" s="822"/>
      <c r="B13" s="197"/>
      <c r="C13" s="186" t="s">
        <v>255</v>
      </c>
      <c r="D13" s="193"/>
      <c r="E13" s="194" t="s">
        <v>231</v>
      </c>
      <c r="F13" s="195"/>
      <c r="G13" s="196" t="s">
        <v>232</v>
      </c>
    </row>
    <row r="14" spans="1:7" s="180" customFormat="1" ht="20.100000000000001" customHeight="1" x14ac:dyDescent="0.15">
      <c r="A14" s="822"/>
      <c r="B14" s="197"/>
      <c r="C14" s="192" t="s">
        <v>365</v>
      </c>
      <c r="D14" s="193"/>
      <c r="E14" s="194" t="s">
        <v>217</v>
      </c>
      <c r="F14" s="195"/>
      <c r="G14" s="196" t="s">
        <v>366</v>
      </c>
    </row>
    <row r="15" spans="1:7" s="180" customFormat="1" ht="20.100000000000001" customHeight="1" x14ac:dyDescent="0.15">
      <c r="A15" s="822"/>
      <c r="B15" s="197"/>
      <c r="C15" s="192" t="s">
        <v>186</v>
      </c>
      <c r="D15" s="193"/>
      <c r="E15" s="194" t="s">
        <v>218</v>
      </c>
      <c r="F15" s="195"/>
      <c r="G15" s="196" t="s">
        <v>187</v>
      </c>
    </row>
    <row r="16" spans="1:7" s="180" customFormat="1" ht="20.100000000000001" customHeight="1" x14ac:dyDescent="0.15">
      <c r="A16" s="822"/>
      <c r="B16" s="197"/>
      <c r="C16" s="192" t="s">
        <v>219</v>
      </c>
      <c r="D16" s="193"/>
      <c r="E16" s="194" t="s">
        <v>220</v>
      </c>
      <c r="F16" s="195"/>
      <c r="G16" s="196" t="s">
        <v>221</v>
      </c>
    </row>
    <row r="17" spans="1:7" s="180" customFormat="1" ht="20.100000000000001" customHeight="1" x14ac:dyDescent="0.15">
      <c r="A17" s="822"/>
      <c r="B17" s="197"/>
      <c r="C17" s="192" t="s">
        <v>373</v>
      </c>
      <c r="D17" s="198"/>
      <c r="E17" s="194" t="s">
        <v>374</v>
      </c>
      <c r="F17" s="199"/>
      <c r="G17" s="200" t="s">
        <v>409</v>
      </c>
    </row>
    <row r="18" spans="1:7" s="180" customFormat="1" ht="20.100000000000001" customHeight="1" x14ac:dyDescent="0.15">
      <c r="A18" s="823"/>
      <c r="B18" s="201"/>
      <c r="C18" s="192" t="s">
        <v>410</v>
      </c>
      <c r="D18" s="202"/>
      <c r="E18" s="194" t="s">
        <v>207</v>
      </c>
      <c r="F18" s="203"/>
      <c r="G18" s="196" t="s">
        <v>187</v>
      </c>
    </row>
    <row r="19" spans="1:7" s="180" customFormat="1" ht="20.100000000000001" customHeight="1" x14ac:dyDescent="0.15">
      <c r="A19" s="821" t="s">
        <v>413</v>
      </c>
      <c r="B19" s="185"/>
      <c r="C19" s="192" t="s">
        <v>222</v>
      </c>
      <c r="D19" s="193"/>
      <c r="E19" s="194" t="s">
        <v>216</v>
      </c>
      <c r="F19" s="195"/>
      <c r="G19" s="196" t="s">
        <v>170</v>
      </c>
    </row>
    <row r="20" spans="1:7" s="180" customFormat="1" ht="20.100000000000001" customHeight="1" x14ac:dyDescent="0.15">
      <c r="A20" s="822"/>
      <c r="B20" s="197"/>
      <c r="C20" s="192" t="s">
        <v>367</v>
      </c>
      <c r="D20" s="198"/>
      <c r="E20" s="194" t="s">
        <v>368</v>
      </c>
      <c r="F20" s="199"/>
      <c r="G20" s="200" t="s">
        <v>369</v>
      </c>
    </row>
    <row r="21" spans="1:7" s="180" customFormat="1" ht="20.100000000000001" customHeight="1" x14ac:dyDescent="0.15">
      <c r="A21" s="822"/>
      <c r="B21" s="197"/>
      <c r="C21" s="192" t="s">
        <v>421</v>
      </c>
      <c r="D21" s="198"/>
      <c r="E21" s="194" t="s">
        <v>411</v>
      </c>
      <c r="F21" s="199"/>
      <c r="G21" s="200" t="s">
        <v>370</v>
      </c>
    </row>
    <row r="22" spans="1:7" s="180" customFormat="1" ht="20.100000000000001" customHeight="1" x14ac:dyDescent="0.15">
      <c r="A22" s="822"/>
      <c r="B22" s="197"/>
      <c r="C22" s="192" t="s">
        <v>371</v>
      </c>
      <c r="D22" s="198"/>
      <c r="E22" s="194" t="s">
        <v>372</v>
      </c>
      <c r="F22" s="199"/>
      <c r="G22" s="200" t="s">
        <v>369</v>
      </c>
    </row>
    <row r="23" spans="1:7" s="180" customFormat="1" ht="20.100000000000001" customHeight="1" x14ac:dyDescent="0.15">
      <c r="A23" s="823"/>
      <c r="B23" s="197"/>
      <c r="C23" s="192" t="s">
        <v>375</v>
      </c>
      <c r="D23" s="198"/>
      <c r="E23" s="194" t="s">
        <v>372</v>
      </c>
      <c r="F23" s="199"/>
      <c r="G23" s="200" t="s">
        <v>376</v>
      </c>
    </row>
    <row r="24" spans="1:7" ht="23.1" customHeight="1" x14ac:dyDescent="0.15">
      <c r="A24" s="204"/>
      <c r="B24" s="205"/>
      <c r="C24" s="206"/>
      <c r="D24" s="181"/>
      <c r="E24" s="207"/>
      <c r="F24" s="181"/>
      <c r="G24" s="208"/>
    </row>
    <row r="25" spans="1:7" ht="23.1" customHeight="1" x14ac:dyDescent="0.15"/>
    <row r="37" spans="14:14" x14ac:dyDescent="0.15">
      <c r="N37" s="211" t="s">
        <v>252</v>
      </c>
    </row>
    <row r="38" spans="14:14" ht="6.6" customHeight="1" x14ac:dyDescent="0.15"/>
    <row r="39" spans="14:14" ht="8.25" customHeight="1" x14ac:dyDescent="0.15"/>
    <row r="47" spans="14:14" ht="9.9499999999999993" customHeight="1" x14ac:dyDescent="0.15"/>
  </sheetData>
  <sheetProtection sheet="1" objects="1" scenarios="1"/>
  <mergeCells count="5">
    <mergeCell ref="A1:G1"/>
    <mergeCell ref="A3:G3"/>
    <mergeCell ref="E4:F4"/>
    <mergeCell ref="A5:A18"/>
    <mergeCell ref="A19:A23"/>
  </mergeCells>
  <phoneticPr fontId="9"/>
  <pageMargins left="0.70866141732283472" right="0.70866141732283472" top="0.78740157480314965" bottom="0.78740157480314965" header="0.51181102362204722" footer="0.51181102362204722"/>
  <pageSetup paperSize="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K33"/>
  <sheetViews>
    <sheetView showGridLines="0" zoomScaleNormal="100" zoomScaleSheetLayoutView="140" workbookViewId="0">
      <selection activeCell="H9" sqref="H9"/>
    </sheetView>
  </sheetViews>
  <sheetFormatPr defaultColWidth="9" defaultRowHeight="13.5" x14ac:dyDescent="0.15"/>
  <cols>
    <col min="1" max="1" width="8.25" style="91" customWidth="1"/>
    <col min="2" max="2" width="6.75" style="90" customWidth="1"/>
    <col min="3" max="3" width="0.5" style="91" customWidth="1"/>
    <col min="4" max="5" width="8.375" style="91" customWidth="1"/>
    <col min="6" max="8" width="9.625" style="91" customWidth="1"/>
    <col min="9" max="9" width="8.875" style="91" customWidth="1"/>
    <col min="10" max="10" width="8.5" style="91" customWidth="1"/>
    <col min="11" max="11" width="10.375" style="91" customWidth="1"/>
    <col min="12" max="16384" width="9" style="91"/>
  </cols>
  <sheetData>
    <row r="1" spans="1:11" ht="23.1" customHeight="1" x14ac:dyDescent="0.15">
      <c r="A1" s="152" t="s">
        <v>190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</row>
    <row r="2" spans="1:11" ht="23.1" customHeight="1" x14ac:dyDescent="0.15"/>
    <row r="3" spans="1:11" ht="23.1" customHeight="1" x14ac:dyDescent="0.15">
      <c r="A3" s="824" t="s">
        <v>185</v>
      </c>
      <c r="B3" s="824"/>
      <c r="C3" s="824"/>
      <c r="D3" s="824"/>
      <c r="E3" s="824"/>
      <c r="F3" s="824"/>
      <c r="G3" s="824"/>
      <c r="H3" s="824"/>
      <c r="I3" s="824"/>
      <c r="J3" s="824"/>
      <c r="K3" s="824"/>
    </row>
    <row r="4" spans="1:11" ht="20.100000000000001" customHeight="1" x14ac:dyDescent="0.15">
      <c r="A4" s="829" t="s">
        <v>121</v>
      </c>
      <c r="B4" s="825" t="s">
        <v>122</v>
      </c>
      <c r="C4" s="826"/>
      <c r="D4" s="831" t="s">
        <v>124</v>
      </c>
      <c r="E4" s="832"/>
      <c r="F4" s="832"/>
      <c r="G4" s="832"/>
      <c r="H4" s="832"/>
      <c r="I4" s="832"/>
      <c r="J4" s="832"/>
      <c r="K4" s="833"/>
    </row>
    <row r="5" spans="1:11" ht="19.5" customHeight="1" x14ac:dyDescent="0.15">
      <c r="A5" s="830"/>
      <c r="B5" s="827" t="s">
        <v>123</v>
      </c>
      <c r="C5" s="828"/>
      <c r="D5" s="153" t="s">
        <v>319</v>
      </c>
      <c r="E5" s="154" t="s">
        <v>320</v>
      </c>
      <c r="F5" s="153" t="s">
        <v>125</v>
      </c>
      <c r="G5" s="153" t="s">
        <v>126</v>
      </c>
      <c r="H5" s="153" t="s">
        <v>127</v>
      </c>
      <c r="I5" s="153" t="s">
        <v>128</v>
      </c>
      <c r="J5" s="155" t="s">
        <v>129</v>
      </c>
      <c r="K5" s="156" t="s">
        <v>24</v>
      </c>
    </row>
    <row r="6" spans="1:11" ht="18" customHeight="1" x14ac:dyDescent="0.15">
      <c r="A6" s="157" t="s">
        <v>481</v>
      </c>
      <c r="B6" s="158">
        <v>43840</v>
      </c>
      <c r="C6" s="159"/>
      <c r="D6" s="160" t="s">
        <v>337</v>
      </c>
      <c r="E6" s="161" t="s">
        <v>338</v>
      </c>
      <c r="F6" s="162" t="s">
        <v>339</v>
      </c>
      <c r="G6" s="163" t="s">
        <v>340</v>
      </c>
      <c r="H6" s="163" t="s">
        <v>321</v>
      </c>
      <c r="I6" s="163" t="s">
        <v>341</v>
      </c>
      <c r="J6" s="164" t="s">
        <v>342</v>
      </c>
      <c r="K6" s="165" t="s">
        <v>343</v>
      </c>
    </row>
    <row r="7" spans="1:11" ht="18" customHeight="1" x14ac:dyDescent="0.15">
      <c r="A7" s="157" t="s">
        <v>322</v>
      </c>
      <c r="B7" s="158">
        <v>45188</v>
      </c>
      <c r="C7" s="159"/>
      <c r="D7" s="166" t="s">
        <v>389</v>
      </c>
      <c r="E7" s="167" t="s">
        <v>390</v>
      </c>
      <c r="F7" s="168" t="s">
        <v>391</v>
      </c>
      <c r="G7" s="166" t="s">
        <v>392</v>
      </c>
      <c r="H7" s="166" t="s">
        <v>393</v>
      </c>
      <c r="I7" s="166" t="s">
        <v>394</v>
      </c>
      <c r="J7" s="169" t="s">
        <v>395</v>
      </c>
      <c r="K7" s="170" t="s">
        <v>460</v>
      </c>
    </row>
    <row r="8" spans="1:11" s="90" customFormat="1" ht="18" customHeight="1" x14ac:dyDescent="0.15">
      <c r="A8" s="157" t="s">
        <v>344</v>
      </c>
      <c r="B8" s="158">
        <v>46399</v>
      </c>
      <c r="C8" s="171"/>
      <c r="D8" s="166" t="s">
        <v>323</v>
      </c>
      <c r="E8" s="167" t="s">
        <v>345</v>
      </c>
      <c r="F8" s="168" t="s">
        <v>346</v>
      </c>
      <c r="G8" s="166" t="s">
        <v>324</v>
      </c>
      <c r="H8" s="166" t="s">
        <v>347</v>
      </c>
      <c r="I8" s="166" t="s">
        <v>348</v>
      </c>
      <c r="J8" s="169" t="s">
        <v>325</v>
      </c>
      <c r="K8" s="170" t="s">
        <v>461</v>
      </c>
    </row>
    <row r="9" spans="1:11" ht="18" customHeight="1" x14ac:dyDescent="0.15">
      <c r="A9" s="157" t="s">
        <v>326</v>
      </c>
      <c r="B9" s="158">
        <v>47179</v>
      </c>
      <c r="C9" s="171"/>
      <c r="D9" s="166" t="s">
        <v>349</v>
      </c>
      <c r="E9" s="167" t="s">
        <v>327</v>
      </c>
      <c r="F9" s="168" t="s">
        <v>328</v>
      </c>
      <c r="G9" s="166" t="s">
        <v>329</v>
      </c>
      <c r="H9" s="166" t="s">
        <v>350</v>
      </c>
      <c r="I9" s="166" t="s">
        <v>330</v>
      </c>
      <c r="J9" s="169" t="s">
        <v>351</v>
      </c>
      <c r="K9" s="170" t="s">
        <v>352</v>
      </c>
    </row>
    <row r="10" spans="1:11" ht="18" customHeight="1" x14ac:dyDescent="0.15">
      <c r="A10" s="157" t="s">
        <v>312</v>
      </c>
      <c r="B10" s="158">
        <v>48060</v>
      </c>
      <c r="C10" s="171"/>
      <c r="D10" s="166" t="s">
        <v>353</v>
      </c>
      <c r="E10" s="167" t="s">
        <v>331</v>
      </c>
      <c r="F10" s="168" t="s">
        <v>332</v>
      </c>
      <c r="G10" s="166" t="s">
        <v>333</v>
      </c>
      <c r="H10" s="166" t="s">
        <v>354</v>
      </c>
      <c r="I10" s="166" t="s">
        <v>334</v>
      </c>
      <c r="J10" s="169" t="s">
        <v>355</v>
      </c>
      <c r="K10" s="170" t="s">
        <v>335</v>
      </c>
    </row>
    <row r="11" spans="1:11" ht="18" customHeight="1" x14ac:dyDescent="0.15">
      <c r="A11" s="157" t="s">
        <v>406</v>
      </c>
      <c r="B11" s="158">
        <v>48771</v>
      </c>
      <c r="C11" s="171"/>
      <c r="D11" s="166" t="s">
        <v>423</v>
      </c>
      <c r="E11" s="167" t="s">
        <v>424</v>
      </c>
      <c r="F11" s="168" t="s">
        <v>425</v>
      </c>
      <c r="G11" s="166" t="s">
        <v>426</v>
      </c>
      <c r="H11" s="166" t="s">
        <v>427</v>
      </c>
      <c r="I11" s="166" t="s">
        <v>428</v>
      </c>
      <c r="J11" s="169" t="s">
        <v>429</v>
      </c>
      <c r="K11" s="170" t="s">
        <v>430</v>
      </c>
    </row>
    <row r="12" spans="1:11" ht="18" customHeight="1" x14ac:dyDescent="0.15">
      <c r="A12" s="172" t="s">
        <v>482</v>
      </c>
      <c r="B12" s="173">
        <v>49226</v>
      </c>
      <c r="C12" s="174"/>
      <c r="D12" s="175" t="s">
        <v>504</v>
      </c>
      <c r="E12" s="176" t="s">
        <v>505</v>
      </c>
      <c r="F12" s="177" t="s">
        <v>506</v>
      </c>
      <c r="G12" s="175" t="s">
        <v>507</v>
      </c>
      <c r="H12" s="175" t="s">
        <v>508</v>
      </c>
      <c r="I12" s="175" t="s">
        <v>509</v>
      </c>
      <c r="J12" s="178" t="s">
        <v>510</v>
      </c>
      <c r="K12" s="179" t="s">
        <v>511</v>
      </c>
    </row>
    <row r="13" spans="1:11" ht="13.5" customHeight="1" x14ac:dyDescent="0.15">
      <c r="A13" s="694" t="s">
        <v>336</v>
      </c>
      <c r="B13" s="694"/>
      <c r="C13" s="694"/>
      <c r="D13" s="694"/>
      <c r="E13" s="694"/>
      <c r="F13" s="694"/>
      <c r="G13" s="694"/>
      <c r="H13" s="694"/>
      <c r="I13" s="694"/>
      <c r="J13" s="694"/>
      <c r="K13" s="694"/>
    </row>
    <row r="14" spans="1:11" ht="23.1" customHeight="1" x14ac:dyDescent="0.15"/>
    <row r="31" ht="9" customHeight="1" x14ac:dyDescent="0.15"/>
    <row r="32" ht="16.5" customHeight="1" x14ac:dyDescent="0.15"/>
    <row r="33" ht="23.1" customHeight="1" x14ac:dyDescent="0.15"/>
  </sheetData>
  <sheetProtection sheet="1" objects="1" scenarios="1"/>
  <mergeCells count="6">
    <mergeCell ref="A13:K13"/>
    <mergeCell ref="A3:K3"/>
    <mergeCell ref="B4:C4"/>
    <mergeCell ref="B5:C5"/>
    <mergeCell ref="A4:A5"/>
    <mergeCell ref="D4:K4"/>
  </mergeCells>
  <phoneticPr fontId="9"/>
  <pageMargins left="0.70866141732283472" right="0.70866141732283472" top="0.78740157480314965" bottom="0.78740157480314965" header="0.51181102362204722" footer="0.51181102362204722"/>
  <pageSetup paperSize="9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T27"/>
  <sheetViews>
    <sheetView showGridLines="0" topLeftCell="A3" zoomScaleNormal="100" zoomScaleSheetLayoutView="100" workbookViewId="0">
      <selection activeCell="J8" sqref="J8"/>
    </sheetView>
  </sheetViews>
  <sheetFormatPr defaultColWidth="9" defaultRowHeight="13.5" x14ac:dyDescent="0.15"/>
  <cols>
    <col min="1" max="1" width="10.75" style="91" customWidth="1"/>
    <col min="2" max="2" width="8.25" style="90" customWidth="1"/>
    <col min="3" max="3" width="0.5" style="91" customWidth="1"/>
    <col min="4" max="4" width="8.25" style="91" customWidth="1"/>
    <col min="5" max="5" width="0.5" style="91" customWidth="1"/>
    <col min="6" max="6" width="8.25" style="90" customWidth="1"/>
    <col min="7" max="7" width="0.5" style="91" customWidth="1"/>
    <col min="8" max="8" width="8.25" style="90" customWidth="1"/>
    <col min="9" max="9" width="0.5" style="91" customWidth="1"/>
    <col min="10" max="10" width="8.25" style="90" customWidth="1"/>
    <col min="11" max="11" width="0.5" style="91" customWidth="1"/>
    <col min="12" max="12" width="8.25" style="90" customWidth="1"/>
    <col min="13" max="13" width="0.5" style="91" customWidth="1"/>
    <col min="14" max="14" width="8.25" style="90" customWidth="1"/>
    <col min="15" max="15" width="0.5" style="91" customWidth="1"/>
    <col min="16" max="16" width="8.25" style="90" customWidth="1"/>
    <col min="17" max="17" width="0.5" style="91" customWidth="1"/>
    <col min="18" max="18" width="7.75" style="91" customWidth="1"/>
    <col min="19" max="19" width="0.5" style="91" customWidth="1"/>
    <col min="20" max="16384" width="9" style="91"/>
  </cols>
  <sheetData>
    <row r="1" spans="1:20" ht="23.1" customHeight="1" x14ac:dyDescent="0.15">
      <c r="A1" s="700" t="s">
        <v>356</v>
      </c>
      <c r="B1" s="700"/>
      <c r="C1" s="700"/>
      <c r="D1" s="700"/>
      <c r="E1" s="700"/>
      <c r="F1" s="700"/>
      <c r="G1" s="700"/>
      <c r="H1" s="700"/>
      <c r="I1" s="700"/>
      <c r="J1" s="700"/>
      <c r="K1" s="700"/>
      <c r="L1" s="700"/>
      <c r="M1" s="700"/>
      <c r="N1" s="700"/>
      <c r="O1" s="700"/>
      <c r="P1" s="700"/>
    </row>
    <row r="2" spans="1:20" ht="23.1" customHeight="1" x14ac:dyDescent="0.15"/>
    <row r="3" spans="1:20" ht="23.1" customHeight="1" x14ac:dyDescent="0.15">
      <c r="A3" s="132" t="s">
        <v>525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</row>
    <row r="4" spans="1:20" ht="24" customHeight="1" x14ac:dyDescent="0.15">
      <c r="A4" s="134" t="s">
        <v>147</v>
      </c>
      <c r="B4" s="838" t="s">
        <v>154</v>
      </c>
      <c r="C4" s="839"/>
      <c r="D4" s="842" t="s">
        <v>155</v>
      </c>
      <c r="E4" s="843"/>
      <c r="F4" s="842" t="s">
        <v>156</v>
      </c>
      <c r="G4" s="843"/>
      <c r="H4" s="834" t="s">
        <v>235</v>
      </c>
      <c r="I4" s="835"/>
      <c r="J4" s="834" t="s">
        <v>126</v>
      </c>
      <c r="K4" s="835"/>
      <c r="L4" s="834" t="s">
        <v>127</v>
      </c>
      <c r="M4" s="835"/>
      <c r="N4" s="834" t="s">
        <v>128</v>
      </c>
      <c r="O4" s="835"/>
      <c r="P4" s="834" t="s">
        <v>129</v>
      </c>
      <c r="Q4" s="840"/>
      <c r="R4" s="836" t="s">
        <v>236</v>
      </c>
      <c r="S4" s="699"/>
    </row>
    <row r="5" spans="1:20" ht="18" customHeight="1" x14ac:dyDescent="0.15">
      <c r="A5" s="120" t="s">
        <v>475</v>
      </c>
      <c r="B5" s="135">
        <v>2321</v>
      </c>
      <c r="C5" s="136"/>
      <c r="D5" s="135">
        <v>3694</v>
      </c>
      <c r="E5" s="136"/>
      <c r="F5" s="122">
        <v>0</v>
      </c>
      <c r="G5" s="137"/>
      <c r="H5" s="122">
        <v>11444</v>
      </c>
      <c r="I5" s="137"/>
      <c r="J5" s="122">
        <v>12222</v>
      </c>
      <c r="K5" s="137"/>
      <c r="L5" s="122">
        <v>7378</v>
      </c>
      <c r="M5" s="137"/>
      <c r="N5" s="122">
        <v>4933</v>
      </c>
      <c r="O5" s="137"/>
      <c r="P5" s="122">
        <v>3885</v>
      </c>
      <c r="Q5" s="138"/>
      <c r="R5" s="123">
        <f>SUM(B5:P5)</f>
        <v>45877</v>
      </c>
      <c r="S5" s="139"/>
    </row>
    <row r="6" spans="1:20" ht="18" customHeight="1" x14ac:dyDescent="0.15">
      <c r="A6" s="120" t="s">
        <v>246</v>
      </c>
      <c r="B6" s="135">
        <v>1656</v>
      </c>
      <c r="C6" s="136"/>
      <c r="D6" s="135">
        <v>3176</v>
      </c>
      <c r="E6" s="136"/>
      <c r="F6" s="122">
        <v>0</v>
      </c>
      <c r="G6" s="137"/>
      <c r="H6" s="122">
        <v>12173</v>
      </c>
      <c r="I6" s="137"/>
      <c r="J6" s="122">
        <v>12511</v>
      </c>
      <c r="K6" s="137"/>
      <c r="L6" s="122">
        <v>7583</v>
      </c>
      <c r="M6" s="137"/>
      <c r="N6" s="122">
        <v>5369</v>
      </c>
      <c r="O6" s="137"/>
      <c r="P6" s="122">
        <v>3994</v>
      </c>
      <c r="Q6" s="138"/>
      <c r="R6" s="123">
        <f t="shared" ref="R6:R10" si="0">SUM(B6:P6)</f>
        <v>46462</v>
      </c>
      <c r="S6" s="139"/>
    </row>
    <row r="7" spans="1:20" ht="18" customHeight="1" x14ac:dyDescent="0.15">
      <c r="A7" s="120" t="s">
        <v>279</v>
      </c>
      <c r="B7" s="135">
        <v>1923</v>
      </c>
      <c r="C7" s="136"/>
      <c r="D7" s="135">
        <v>3495</v>
      </c>
      <c r="E7" s="136"/>
      <c r="F7" s="122">
        <v>0</v>
      </c>
      <c r="G7" s="137"/>
      <c r="H7" s="122">
        <v>12472</v>
      </c>
      <c r="I7" s="137"/>
      <c r="J7" s="122">
        <v>14018</v>
      </c>
      <c r="K7" s="137"/>
      <c r="L7" s="122">
        <v>8083</v>
      </c>
      <c r="M7" s="137"/>
      <c r="N7" s="122">
        <v>5180</v>
      </c>
      <c r="O7" s="137"/>
      <c r="P7" s="122">
        <v>4088</v>
      </c>
      <c r="Q7" s="138"/>
      <c r="R7" s="123">
        <f t="shared" si="0"/>
        <v>49259</v>
      </c>
      <c r="S7" s="139"/>
    </row>
    <row r="8" spans="1:20" ht="18" customHeight="1" x14ac:dyDescent="0.15">
      <c r="A8" s="120" t="s">
        <v>308</v>
      </c>
      <c r="B8" s="135">
        <v>2257</v>
      </c>
      <c r="C8" s="136"/>
      <c r="D8" s="135">
        <v>3898</v>
      </c>
      <c r="E8" s="136"/>
      <c r="F8" s="122">
        <v>0</v>
      </c>
      <c r="G8" s="137"/>
      <c r="H8" s="122">
        <v>12391</v>
      </c>
      <c r="I8" s="137"/>
      <c r="J8" s="122">
        <v>14866</v>
      </c>
      <c r="K8" s="137"/>
      <c r="L8" s="122">
        <v>8675</v>
      </c>
      <c r="M8" s="137"/>
      <c r="N8" s="122">
        <v>5215</v>
      </c>
      <c r="O8" s="137"/>
      <c r="P8" s="122">
        <v>3819</v>
      </c>
      <c r="Q8" s="138"/>
      <c r="R8" s="123">
        <f t="shared" si="0"/>
        <v>51121</v>
      </c>
      <c r="S8" s="139"/>
    </row>
    <row r="9" spans="1:20" s="125" customFormat="1" ht="18" customHeight="1" x14ac:dyDescent="0.15">
      <c r="A9" s="120" t="s">
        <v>404</v>
      </c>
      <c r="B9" s="135">
        <v>2559</v>
      </c>
      <c r="C9" s="136"/>
      <c r="D9" s="135">
        <v>4232</v>
      </c>
      <c r="E9" s="136"/>
      <c r="F9" s="122">
        <v>0</v>
      </c>
      <c r="G9" s="137"/>
      <c r="H9" s="122">
        <v>12492</v>
      </c>
      <c r="I9" s="137"/>
      <c r="J9" s="122">
        <v>15117</v>
      </c>
      <c r="K9" s="137"/>
      <c r="L9" s="122">
        <v>8798</v>
      </c>
      <c r="M9" s="137"/>
      <c r="N9" s="122">
        <v>5520</v>
      </c>
      <c r="O9" s="137"/>
      <c r="P9" s="122">
        <v>3698</v>
      </c>
      <c r="Q9" s="138"/>
      <c r="R9" s="123">
        <f t="shared" si="0"/>
        <v>52416</v>
      </c>
      <c r="S9" s="140"/>
    </row>
    <row r="10" spans="1:20" s="125" customFormat="1" ht="18" customHeight="1" x14ac:dyDescent="0.15">
      <c r="A10" s="120" t="s">
        <v>477</v>
      </c>
      <c r="B10" s="135">
        <v>3021</v>
      </c>
      <c r="C10" s="136"/>
      <c r="D10" s="135">
        <v>4681</v>
      </c>
      <c r="E10" s="136"/>
      <c r="F10" s="122">
        <v>0</v>
      </c>
      <c r="G10" s="137"/>
      <c r="H10" s="122">
        <v>12096</v>
      </c>
      <c r="I10" s="137"/>
      <c r="J10" s="122">
        <v>15652</v>
      </c>
      <c r="K10" s="137"/>
      <c r="L10" s="122">
        <v>8837</v>
      </c>
      <c r="M10" s="137"/>
      <c r="N10" s="122">
        <v>6069</v>
      </c>
      <c r="O10" s="137"/>
      <c r="P10" s="122">
        <v>3856</v>
      </c>
      <c r="Q10" s="138"/>
      <c r="R10" s="123">
        <f t="shared" si="0"/>
        <v>54212</v>
      </c>
      <c r="S10" s="140"/>
    </row>
    <row r="11" spans="1:20" ht="13.5" customHeight="1" x14ac:dyDescent="0.15">
      <c r="A11" s="694" t="s">
        <v>276</v>
      </c>
      <c r="B11" s="694"/>
      <c r="C11" s="694"/>
      <c r="D11" s="694"/>
      <c r="E11" s="694"/>
      <c r="F11" s="694"/>
      <c r="G11" s="694"/>
      <c r="H11" s="694"/>
      <c r="I11" s="694"/>
      <c r="J11" s="694"/>
      <c r="K11" s="694"/>
      <c r="L11" s="694"/>
      <c r="M11" s="694"/>
      <c r="N11" s="694"/>
      <c r="O11" s="694"/>
      <c r="P11" s="694"/>
      <c r="Q11" s="141"/>
      <c r="R11" s="141"/>
      <c r="S11" s="141"/>
      <c r="T11" s="90"/>
    </row>
    <row r="12" spans="1:20" ht="13.5" customHeight="1" x14ac:dyDescent="0.15">
      <c r="A12" s="708" t="s">
        <v>512</v>
      </c>
      <c r="B12" s="708"/>
      <c r="C12" s="708"/>
      <c r="D12" s="708"/>
      <c r="E12" s="708"/>
      <c r="F12" s="708"/>
      <c r="G12" s="708"/>
      <c r="H12" s="708"/>
      <c r="I12" s="708"/>
      <c r="J12" s="708"/>
      <c r="K12" s="708"/>
      <c r="L12" s="708"/>
      <c r="M12" s="708"/>
      <c r="N12" s="708"/>
      <c r="O12" s="708"/>
      <c r="P12" s="708"/>
      <c r="Q12" s="708"/>
      <c r="R12" s="708"/>
      <c r="S12" s="90"/>
      <c r="T12" s="90"/>
    </row>
    <row r="13" spans="1:20" ht="13.5" customHeight="1" x14ac:dyDescent="0.15">
      <c r="A13" s="841" t="s">
        <v>535</v>
      </c>
      <c r="B13" s="708"/>
      <c r="C13" s="708"/>
      <c r="D13" s="708"/>
      <c r="E13" s="708"/>
      <c r="F13" s="708"/>
      <c r="G13" s="708"/>
      <c r="H13" s="708"/>
      <c r="I13" s="708"/>
      <c r="J13" s="708"/>
      <c r="K13" s="708"/>
      <c r="L13" s="708"/>
      <c r="M13" s="708"/>
      <c r="N13" s="708"/>
      <c r="O13" s="708"/>
      <c r="P13" s="708"/>
      <c r="Q13" s="90"/>
      <c r="R13" s="90"/>
      <c r="S13" s="90"/>
      <c r="T13" s="90"/>
    </row>
    <row r="14" spans="1:20" ht="23.1" customHeight="1" x14ac:dyDescent="0.15">
      <c r="A14" s="90"/>
      <c r="C14" s="90"/>
      <c r="D14" s="90"/>
      <c r="E14" s="90"/>
      <c r="G14" s="90"/>
      <c r="I14" s="90"/>
      <c r="K14" s="90"/>
      <c r="M14" s="90"/>
      <c r="O14" s="90"/>
      <c r="Q14" s="90"/>
      <c r="R14" s="90"/>
      <c r="S14" s="90"/>
      <c r="T14" s="90"/>
    </row>
    <row r="15" spans="1:20" ht="23.1" customHeight="1" x14ac:dyDescent="0.15">
      <c r="A15" s="837" t="s">
        <v>191</v>
      </c>
      <c r="B15" s="837"/>
      <c r="C15" s="837"/>
      <c r="D15" s="837"/>
      <c r="E15" s="837"/>
      <c r="F15" s="837"/>
      <c r="G15" s="837"/>
      <c r="H15" s="837"/>
      <c r="I15" s="837"/>
      <c r="J15" s="837"/>
      <c r="K15" s="837"/>
      <c r="L15" s="837"/>
      <c r="M15" s="837"/>
      <c r="N15" s="837"/>
      <c r="O15" s="837"/>
      <c r="P15" s="837"/>
      <c r="Q15" s="90"/>
      <c r="R15" s="90"/>
      <c r="S15" s="90"/>
      <c r="T15" s="90"/>
    </row>
    <row r="16" spans="1:20" ht="23.1" customHeight="1" x14ac:dyDescent="0.15">
      <c r="A16" s="142"/>
      <c r="B16" s="142"/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90"/>
      <c r="R16" s="90"/>
      <c r="S16" s="90"/>
      <c r="T16" s="90"/>
    </row>
    <row r="17" spans="1:20" ht="23.1" customHeight="1" x14ac:dyDescent="0.15">
      <c r="A17" s="132" t="s">
        <v>524</v>
      </c>
      <c r="B17" s="133"/>
      <c r="C17" s="133"/>
      <c r="D17" s="133"/>
      <c r="E17" s="133"/>
      <c r="F17" s="133"/>
      <c r="G17" s="133"/>
      <c r="H17" s="133"/>
      <c r="I17" s="133"/>
      <c r="J17" s="133"/>
      <c r="K17" s="133"/>
      <c r="L17" s="133"/>
      <c r="M17" s="133"/>
      <c r="N17" s="133"/>
      <c r="O17" s="133"/>
      <c r="P17" s="133"/>
      <c r="Q17" s="133"/>
      <c r="R17" s="133"/>
      <c r="S17" s="133"/>
      <c r="T17" s="90"/>
    </row>
    <row r="18" spans="1:20" ht="24" customHeight="1" x14ac:dyDescent="0.15">
      <c r="A18" s="134" t="s">
        <v>147</v>
      </c>
      <c r="B18" s="838" t="s">
        <v>154</v>
      </c>
      <c r="C18" s="839"/>
      <c r="D18" s="842" t="s">
        <v>155</v>
      </c>
      <c r="E18" s="843"/>
      <c r="F18" s="842" t="s">
        <v>156</v>
      </c>
      <c r="G18" s="843"/>
      <c r="H18" s="834" t="s">
        <v>235</v>
      </c>
      <c r="I18" s="835"/>
      <c r="J18" s="834" t="s">
        <v>126</v>
      </c>
      <c r="K18" s="835"/>
      <c r="L18" s="834" t="s">
        <v>127</v>
      </c>
      <c r="M18" s="835"/>
      <c r="N18" s="834" t="s">
        <v>128</v>
      </c>
      <c r="O18" s="835"/>
      <c r="P18" s="834" t="s">
        <v>129</v>
      </c>
      <c r="Q18" s="840"/>
      <c r="R18" s="836" t="s">
        <v>236</v>
      </c>
      <c r="S18" s="699"/>
    </row>
    <row r="19" spans="1:20" ht="18" customHeight="1" x14ac:dyDescent="0.15">
      <c r="A19" s="120" t="s">
        <v>483</v>
      </c>
      <c r="B19" s="135">
        <v>0</v>
      </c>
      <c r="C19" s="136"/>
      <c r="D19" s="143">
        <v>0</v>
      </c>
      <c r="E19" s="136"/>
      <c r="F19" s="122">
        <v>0</v>
      </c>
      <c r="G19" s="137"/>
      <c r="H19" s="122">
        <v>2747</v>
      </c>
      <c r="I19" s="137"/>
      <c r="J19" s="122">
        <v>2831</v>
      </c>
      <c r="K19" s="137"/>
      <c r="L19" s="122">
        <v>1774</v>
      </c>
      <c r="M19" s="137"/>
      <c r="N19" s="122">
        <v>1173</v>
      </c>
      <c r="O19" s="137"/>
      <c r="P19" s="121">
        <v>877</v>
      </c>
      <c r="Q19" s="121"/>
      <c r="R19" s="123">
        <f>SUM(H19:Q19)</f>
        <v>9402</v>
      </c>
      <c r="S19" s="140"/>
    </row>
    <row r="20" spans="1:20" ht="18" customHeight="1" x14ac:dyDescent="0.15">
      <c r="A20" s="120" t="s">
        <v>248</v>
      </c>
      <c r="B20" s="135">
        <v>0</v>
      </c>
      <c r="C20" s="136"/>
      <c r="D20" s="143">
        <v>2</v>
      </c>
      <c r="E20" s="136"/>
      <c r="F20" s="122">
        <v>0</v>
      </c>
      <c r="G20" s="137"/>
      <c r="H20" s="122">
        <v>2897</v>
      </c>
      <c r="I20" s="137"/>
      <c r="J20" s="122">
        <v>3030</v>
      </c>
      <c r="K20" s="137"/>
      <c r="L20" s="122">
        <v>1889</v>
      </c>
      <c r="M20" s="137"/>
      <c r="N20" s="122">
        <v>1266</v>
      </c>
      <c r="O20" s="137"/>
      <c r="P20" s="121">
        <v>848</v>
      </c>
      <c r="Q20" s="121"/>
      <c r="R20" s="123">
        <f>SUM(B20:Q20)</f>
        <v>9932</v>
      </c>
      <c r="S20" s="140"/>
    </row>
    <row r="21" spans="1:20" s="125" customFormat="1" ht="18" customHeight="1" x14ac:dyDescent="0.15">
      <c r="A21" s="120" t="s">
        <v>281</v>
      </c>
      <c r="B21" s="135">
        <v>0</v>
      </c>
      <c r="C21" s="136"/>
      <c r="D21" s="143">
        <v>7</v>
      </c>
      <c r="E21" s="136"/>
      <c r="F21" s="122">
        <v>0</v>
      </c>
      <c r="G21" s="137"/>
      <c r="H21" s="122">
        <v>2878</v>
      </c>
      <c r="I21" s="137"/>
      <c r="J21" s="122">
        <v>3173</v>
      </c>
      <c r="K21" s="137"/>
      <c r="L21" s="122">
        <v>2079</v>
      </c>
      <c r="M21" s="137"/>
      <c r="N21" s="122">
        <v>1107</v>
      </c>
      <c r="O21" s="137"/>
      <c r="P21" s="121">
        <v>908</v>
      </c>
      <c r="Q21" s="121"/>
      <c r="R21" s="123">
        <f>SUM(B21:Q21)</f>
        <v>10152</v>
      </c>
      <c r="S21" s="140"/>
      <c r="T21" s="144"/>
    </row>
    <row r="22" spans="1:20" s="125" customFormat="1" ht="18" customHeight="1" x14ac:dyDescent="0.15">
      <c r="A22" s="120" t="s">
        <v>308</v>
      </c>
      <c r="B22" s="135">
        <v>0</v>
      </c>
      <c r="C22" s="136"/>
      <c r="D22" s="143">
        <v>13</v>
      </c>
      <c r="E22" s="136"/>
      <c r="F22" s="122">
        <v>0</v>
      </c>
      <c r="G22" s="137"/>
      <c r="H22" s="122">
        <v>2858</v>
      </c>
      <c r="I22" s="137"/>
      <c r="J22" s="122">
        <v>3224</v>
      </c>
      <c r="K22" s="137"/>
      <c r="L22" s="122">
        <v>2394</v>
      </c>
      <c r="M22" s="137"/>
      <c r="N22" s="122">
        <v>1116</v>
      </c>
      <c r="O22" s="137"/>
      <c r="P22" s="121">
        <v>880</v>
      </c>
      <c r="Q22" s="121"/>
      <c r="R22" s="123">
        <f>SUM(B22:Q22)</f>
        <v>10485</v>
      </c>
      <c r="S22" s="140"/>
      <c r="T22" s="144"/>
    </row>
    <row r="23" spans="1:20" ht="18" customHeight="1" x14ac:dyDescent="0.15">
      <c r="A23" s="120" t="s">
        <v>404</v>
      </c>
      <c r="B23" s="135">
        <v>9</v>
      </c>
      <c r="C23" s="136"/>
      <c r="D23" s="143">
        <v>9</v>
      </c>
      <c r="E23" s="136"/>
      <c r="F23" s="122">
        <v>0</v>
      </c>
      <c r="G23" s="137"/>
      <c r="H23" s="122">
        <v>2603</v>
      </c>
      <c r="I23" s="137"/>
      <c r="J23" s="122">
        <v>3029</v>
      </c>
      <c r="K23" s="137"/>
      <c r="L23" s="122">
        <v>2285</v>
      </c>
      <c r="M23" s="137"/>
      <c r="N23" s="122">
        <v>1241</v>
      </c>
      <c r="O23" s="137"/>
      <c r="P23" s="121">
        <v>839</v>
      </c>
      <c r="Q23" s="121"/>
      <c r="R23" s="123">
        <f>SUM(B23:Q23)</f>
        <v>10015</v>
      </c>
      <c r="S23" s="140"/>
      <c r="T23" s="145"/>
    </row>
    <row r="24" spans="1:20" s="90" customFormat="1" ht="18" customHeight="1" x14ac:dyDescent="0.15">
      <c r="A24" s="126" t="s">
        <v>477</v>
      </c>
      <c r="B24" s="146">
        <v>15</v>
      </c>
      <c r="C24" s="147"/>
      <c r="D24" s="148">
        <v>16</v>
      </c>
      <c r="E24" s="147"/>
      <c r="F24" s="128">
        <v>0</v>
      </c>
      <c r="G24" s="149"/>
      <c r="H24" s="128">
        <v>2515</v>
      </c>
      <c r="I24" s="149"/>
      <c r="J24" s="128">
        <v>3437</v>
      </c>
      <c r="K24" s="149"/>
      <c r="L24" s="128">
        <v>2224</v>
      </c>
      <c r="M24" s="149"/>
      <c r="N24" s="128">
        <v>1396</v>
      </c>
      <c r="O24" s="149"/>
      <c r="P24" s="127">
        <v>911</v>
      </c>
      <c r="Q24" s="127"/>
      <c r="R24" s="129">
        <f>SUM(B24:Q24)</f>
        <v>10514</v>
      </c>
      <c r="S24" s="150"/>
    </row>
    <row r="25" spans="1:20" ht="13.5" customHeight="1" x14ac:dyDescent="0.15">
      <c r="A25" s="694" t="s">
        <v>534</v>
      </c>
      <c r="B25" s="694"/>
      <c r="C25" s="694"/>
      <c r="D25" s="694"/>
      <c r="E25" s="694"/>
      <c r="F25" s="694"/>
      <c r="G25" s="694"/>
      <c r="H25" s="694"/>
      <c r="I25" s="694"/>
      <c r="J25" s="694"/>
      <c r="K25" s="694"/>
      <c r="L25" s="694"/>
      <c r="M25" s="694"/>
      <c r="N25" s="694"/>
      <c r="O25" s="694"/>
      <c r="P25" s="694"/>
      <c r="Q25" s="694"/>
      <c r="R25" s="694"/>
    </row>
    <row r="26" spans="1:20" ht="13.5" customHeight="1" x14ac:dyDescent="0.15">
      <c r="A26" s="708" t="s">
        <v>533</v>
      </c>
      <c r="B26" s="708"/>
      <c r="C26" s="708"/>
      <c r="D26" s="708"/>
      <c r="E26" s="708"/>
      <c r="F26" s="708"/>
      <c r="G26" s="708"/>
      <c r="H26" s="708"/>
      <c r="I26" s="708"/>
      <c r="J26" s="708"/>
      <c r="K26" s="708"/>
      <c r="L26" s="708"/>
      <c r="M26" s="708"/>
      <c r="N26" s="708"/>
      <c r="O26" s="708"/>
      <c r="P26" s="708"/>
    </row>
    <row r="27" spans="1:20" x14ac:dyDescent="0.15">
      <c r="N27" s="151"/>
    </row>
  </sheetData>
  <sheetProtection sheet="1" objects="1" scenarios="1"/>
  <mergeCells count="25">
    <mergeCell ref="A25:R25"/>
    <mergeCell ref="A26:P26"/>
    <mergeCell ref="L18:M18"/>
    <mergeCell ref="N18:O18"/>
    <mergeCell ref="P18:Q18"/>
    <mergeCell ref="R18:S18"/>
    <mergeCell ref="B18:C18"/>
    <mergeCell ref="D18:E18"/>
    <mergeCell ref="F18:G18"/>
    <mergeCell ref="H18:I18"/>
    <mergeCell ref="J18:K18"/>
    <mergeCell ref="L4:M4"/>
    <mergeCell ref="R4:S4"/>
    <mergeCell ref="A12:R12"/>
    <mergeCell ref="A15:P15"/>
    <mergeCell ref="A1:P1"/>
    <mergeCell ref="N4:O4"/>
    <mergeCell ref="B4:C4"/>
    <mergeCell ref="J4:K4"/>
    <mergeCell ref="H4:I4"/>
    <mergeCell ref="P4:Q4"/>
    <mergeCell ref="A13:P13"/>
    <mergeCell ref="A11:P11"/>
    <mergeCell ref="F4:G4"/>
    <mergeCell ref="D4:E4"/>
  </mergeCells>
  <phoneticPr fontId="9"/>
  <pageMargins left="0.70866141732283472" right="0.70866141732283472" top="0.78740157480314965" bottom="0.78740157480314965" header="0.51181102362204722" footer="0.51181102362204722"/>
  <pageSetup paperSize="9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K12"/>
  <sheetViews>
    <sheetView showGridLines="0" zoomScaleNormal="100" zoomScaleSheetLayoutView="106" workbookViewId="0">
      <selection activeCell="F6" sqref="F6"/>
    </sheetView>
  </sheetViews>
  <sheetFormatPr defaultColWidth="9" defaultRowHeight="13.5" x14ac:dyDescent="0.15"/>
  <cols>
    <col min="1" max="1" width="12.125" style="91" customWidth="1"/>
    <col min="2" max="2" width="14.625" style="90" customWidth="1"/>
    <col min="3" max="3" width="0.875" style="91" customWidth="1"/>
    <col min="4" max="4" width="14.625" style="90" customWidth="1"/>
    <col min="5" max="5" width="0.875" style="91" customWidth="1"/>
    <col min="6" max="6" width="15.375" style="90" customWidth="1"/>
    <col min="7" max="7" width="0.875" style="91" customWidth="1"/>
    <col min="8" max="8" width="12.75" style="90" customWidth="1"/>
    <col min="9" max="9" width="2" style="91" customWidth="1"/>
    <col min="10" max="10" width="11.625" style="91" customWidth="1"/>
    <col min="11" max="11" width="0.875" style="91" customWidth="1"/>
    <col min="12" max="16384" width="9" style="91"/>
  </cols>
  <sheetData>
    <row r="1" spans="1:11" ht="23.1" customHeight="1" x14ac:dyDescent="0.15">
      <c r="A1" s="700" t="s">
        <v>258</v>
      </c>
      <c r="B1" s="700"/>
      <c r="C1" s="700"/>
      <c r="D1" s="700"/>
      <c r="E1" s="700"/>
      <c r="F1" s="700"/>
      <c r="G1" s="700"/>
      <c r="H1" s="700"/>
      <c r="I1" s="700"/>
      <c r="J1" s="700"/>
    </row>
    <row r="2" spans="1:11" ht="23.1" customHeight="1" x14ac:dyDescent="0.15">
      <c r="H2" s="118"/>
      <c r="J2" s="90"/>
    </row>
    <row r="3" spans="1:11" ht="23.1" customHeight="1" x14ac:dyDescent="0.15">
      <c r="A3" s="695" t="s">
        <v>182</v>
      </c>
      <c r="B3" s="845"/>
      <c r="C3" s="845"/>
      <c r="D3" s="845"/>
      <c r="E3" s="845"/>
      <c r="F3" s="845"/>
      <c r="G3" s="845"/>
      <c r="H3" s="846"/>
      <c r="I3" s="846"/>
      <c r="J3" s="846"/>
    </row>
    <row r="4" spans="1:11" ht="24.95" customHeight="1" x14ac:dyDescent="0.15">
      <c r="A4" s="119" t="s">
        <v>147</v>
      </c>
      <c r="B4" s="705" t="s">
        <v>130</v>
      </c>
      <c r="C4" s="707"/>
      <c r="D4" s="705" t="s">
        <v>131</v>
      </c>
      <c r="E4" s="707"/>
      <c r="F4" s="705" t="s">
        <v>132</v>
      </c>
      <c r="G4" s="706"/>
      <c r="H4" s="705" t="s">
        <v>386</v>
      </c>
      <c r="I4" s="706"/>
      <c r="J4" s="847" t="s">
        <v>24</v>
      </c>
      <c r="K4" s="707"/>
    </row>
    <row r="5" spans="1:11" ht="18" customHeight="1" x14ac:dyDescent="0.15">
      <c r="A5" s="120" t="s">
        <v>484</v>
      </c>
      <c r="B5" s="121">
        <v>7590</v>
      </c>
      <c r="C5" s="121"/>
      <c r="D5" s="122">
        <v>5202</v>
      </c>
      <c r="E5" s="121"/>
      <c r="F5" s="122">
        <v>211</v>
      </c>
      <c r="G5" s="121"/>
      <c r="H5" s="122" t="s">
        <v>387</v>
      </c>
      <c r="I5" s="121"/>
      <c r="J5" s="123">
        <f t="shared" ref="J5:J6" si="0">SUM(B5:F5)</f>
        <v>13003</v>
      </c>
      <c r="K5" s="124"/>
    </row>
    <row r="6" spans="1:11" ht="18" customHeight="1" x14ac:dyDescent="0.15">
      <c r="A6" s="120" t="s">
        <v>249</v>
      </c>
      <c r="B6" s="121">
        <v>7742</v>
      </c>
      <c r="C6" s="121"/>
      <c r="D6" s="122">
        <v>5291</v>
      </c>
      <c r="E6" s="121"/>
      <c r="F6" s="122">
        <v>105</v>
      </c>
      <c r="G6" s="121"/>
      <c r="H6" s="122" t="s">
        <v>387</v>
      </c>
      <c r="I6" s="121"/>
      <c r="J6" s="123">
        <f t="shared" si="0"/>
        <v>13138</v>
      </c>
      <c r="K6" s="124"/>
    </row>
    <row r="7" spans="1:11" ht="18" customHeight="1" x14ac:dyDescent="0.15">
      <c r="A7" s="120" t="s">
        <v>282</v>
      </c>
      <c r="B7" s="121">
        <v>8068</v>
      </c>
      <c r="C7" s="121"/>
      <c r="D7" s="122">
        <v>5547</v>
      </c>
      <c r="E7" s="121"/>
      <c r="F7" s="122">
        <v>103</v>
      </c>
      <c r="G7" s="121"/>
      <c r="H7" s="122" t="s">
        <v>387</v>
      </c>
      <c r="I7" s="121"/>
      <c r="J7" s="123">
        <f>SUM(B7:F7)</f>
        <v>13718</v>
      </c>
      <c r="K7" s="124"/>
    </row>
    <row r="8" spans="1:11" s="125" customFormat="1" ht="18" customHeight="1" x14ac:dyDescent="0.15">
      <c r="A8" s="120" t="s">
        <v>310</v>
      </c>
      <c r="B8" s="121">
        <v>8146</v>
      </c>
      <c r="C8" s="121"/>
      <c r="D8" s="122">
        <v>5570</v>
      </c>
      <c r="E8" s="121"/>
      <c r="F8" s="122">
        <v>46</v>
      </c>
      <c r="G8" s="121"/>
      <c r="H8" s="122">
        <v>180</v>
      </c>
      <c r="I8" s="121"/>
      <c r="J8" s="123">
        <f>SUM(B8:H8)</f>
        <v>13942</v>
      </c>
      <c r="K8" s="124"/>
    </row>
    <row r="9" spans="1:11" s="125" customFormat="1" ht="18" customHeight="1" x14ac:dyDescent="0.15">
      <c r="A9" s="120" t="s">
        <v>404</v>
      </c>
      <c r="B9" s="121">
        <v>8183</v>
      </c>
      <c r="C9" s="121"/>
      <c r="D9" s="122">
        <v>5686</v>
      </c>
      <c r="E9" s="121"/>
      <c r="F9" s="122">
        <v>49</v>
      </c>
      <c r="G9" s="121"/>
      <c r="H9" s="122">
        <v>255</v>
      </c>
      <c r="I9" s="121"/>
      <c r="J9" s="123">
        <f>SUM(B9:H9)</f>
        <v>14173</v>
      </c>
      <c r="K9" s="124"/>
    </row>
    <row r="10" spans="1:11" ht="14.1" customHeight="1" x14ac:dyDescent="0.15">
      <c r="A10" s="126" t="s">
        <v>477</v>
      </c>
      <c r="B10" s="127">
        <v>8326</v>
      </c>
      <c r="C10" s="127"/>
      <c r="D10" s="128">
        <v>5774</v>
      </c>
      <c r="E10" s="127"/>
      <c r="F10" s="128">
        <v>55</v>
      </c>
      <c r="G10" s="127"/>
      <c r="H10" s="128">
        <v>329</v>
      </c>
      <c r="I10" s="127"/>
      <c r="J10" s="129">
        <f>SUM(B10:H10)</f>
        <v>14484</v>
      </c>
      <c r="K10" s="130"/>
    </row>
    <row r="11" spans="1:11" ht="13.5" customHeight="1" x14ac:dyDescent="0.15">
      <c r="A11" s="844" t="s">
        <v>275</v>
      </c>
      <c r="B11" s="844"/>
      <c r="C11" s="844"/>
      <c r="D11" s="844"/>
      <c r="E11" s="844"/>
      <c r="F11" s="844"/>
      <c r="G11" s="844"/>
      <c r="H11" s="844"/>
      <c r="I11" s="844"/>
      <c r="J11" s="844"/>
      <c r="K11" s="131"/>
    </row>
    <row r="12" spans="1:11" ht="22.9" customHeight="1" x14ac:dyDescent="0.15"/>
  </sheetData>
  <sheetProtection sheet="1" objects="1" scenarios="1"/>
  <mergeCells count="8">
    <mergeCell ref="A11:J11"/>
    <mergeCell ref="A1:J1"/>
    <mergeCell ref="A3:J3"/>
    <mergeCell ref="J4:K4"/>
    <mergeCell ref="B4:C4"/>
    <mergeCell ref="D4:E4"/>
    <mergeCell ref="F4:G4"/>
    <mergeCell ref="H4:I4"/>
  </mergeCells>
  <phoneticPr fontId="9"/>
  <pageMargins left="0.70866141732283472" right="0.70866141732283472" top="0.78740157480314965" bottom="0.78740157480314965" header="0.51181102362204722" footer="0.51181102362204722"/>
  <pageSetup paperSize="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I28"/>
  <sheetViews>
    <sheetView showGridLines="0" tabSelected="1" zoomScaleNormal="100" zoomScaleSheetLayoutView="100" workbookViewId="0">
      <selection activeCell="K9" sqref="K9"/>
    </sheetView>
  </sheetViews>
  <sheetFormatPr defaultColWidth="9" defaultRowHeight="13.5" x14ac:dyDescent="0.15"/>
  <cols>
    <col min="1" max="1" width="2.125" style="91" customWidth="1"/>
    <col min="2" max="2" width="27.75" style="91" customWidth="1"/>
    <col min="3" max="3" width="2.125" style="91" customWidth="1"/>
    <col min="4" max="4" width="17.125" style="90" customWidth="1"/>
    <col min="5" max="5" width="0.875" style="91" customWidth="1"/>
    <col min="6" max="6" width="17.125" style="90" customWidth="1"/>
    <col min="7" max="7" width="0.875" style="91" customWidth="1"/>
    <col min="8" max="8" width="17.125" style="90" customWidth="1"/>
    <col min="9" max="9" width="0.875" style="90" customWidth="1"/>
    <col min="10" max="16384" width="9" style="91"/>
  </cols>
  <sheetData>
    <row r="1" spans="1:9" ht="23.1" customHeight="1" x14ac:dyDescent="0.15">
      <c r="A1" s="700" t="s">
        <v>259</v>
      </c>
      <c r="B1" s="700"/>
      <c r="C1" s="700"/>
      <c r="D1" s="700"/>
      <c r="E1" s="700"/>
      <c r="F1" s="700"/>
      <c r="G1" s="700"/>
    </row>
    <row r="2" spans="1:9" ht="23.1" customHeight="1" x14ac:dyDescent="0.15"/>
    <row r="3" spans="1:9" ht="23.1" customHeight="1" x14ac:dyDescent="0.15">
      <c r="A3" s="696" t="s">
        <v>150</v>
      </c>
      <c r="B3" s="845"/>
      <c r="C3" s="845"/>
      <c r="D3" s="845"/>
      <c r="E3" s="845"/>
      <c r="F3" s="845"/>
      <c r="G3" s="845"/>
      <c r="H3" s="845"/>
      <c r="I3" s="845"/>
    </row>
    <row r="4" spans="1:9" ht="18" customHeight="1" x14ac:dyDescent="0.15">
      <c r="A4" s="698" t="s">
        <v>133</v>
      </c>
      <c r="B4" s="848"/>
      <c r="C4" s="699"/>
      <c r="D4" s="92" t="s">
        <v>313</v>
      </c>
      <c r="E4" s="93"/>
      <c r="F4" s="698" t="s">
        <v>407</v>
      </c>
      <c r="G4" s="699"/>
      <c r="H4" s="698" t="s">
        <v>485</v>
      </c>
      <c r="I4" s="699"/>
    </row>
    <row r="5" spans="1:9" ht="18.2" customHeight="1" x14ac:dyDescent="0.15">
      <c r="A5" s="94"/>
      <c r="B5" s="95" t="s">
        <v>134</v>
      </c>
      <c r="C5" s="96"/>
      <c r="D5" s="97">
        <v>35</v>
      </c>
      <c r="E5" s="98"/>
      <c r="F5" s="97">
        <v>33</v>
      </c>
      <c r="G5" s="98"/>
      <c r="H5" s="99">
        <v>36</v>
      </c>
      <c r="I5" s="98"/>
    </row>
    <row r="6" spans="1:9" ht="18.2" customHeight="1" x14ac:dyDescent="0.15">
      <c r="A6" s="94"/>
      <c r="B6" s="95" t="s">
        <v>379</v>
      </c>
      <c r="C6" s="96"/>
      <c r="D6" s="100">
        <v>7</v>
      </c>
      <c r="E6" s="98"/>
      <c r="F6" s="100">
        <v>7</v>
      </c>
      <c r="G6" s="98"/>
      <c r="H6" s="101">
        <v>7</v>
      </c>
      <c r="I6" s="98"/>
    </row>
    <row r="7" spans="1:9" ht="18.2" customHeight="1" x14ac:dyDescent="0.15">
      <c r="A7" s="94"/>
      <c r="B7" s="95" t="s">
        <v>135</v>
      </c>
      <c r="C7" s="96"/>
      <c r="D7" s="100">
        <v>27</v>
      </c>
      <c r="E7" s="98"/>
      <c r="F7" s="100">
        <v>25</v>
      </c>
      <c r="G7" s="98"/>
      <c r="H7" s="101">
        <v>25</v>
      </c>
      <c r="I7" s="98"/>
    </row>
    <row r="8" spans="1:9" ht="18.2" customHeight="1" x14ac:dyDescent="0.15">
      <c r="A8" s="94"/>
      <c r="B8" s="95" t="s">
        <v>136</v>
      </c>
      <c r="C8" s="96"/>
      <c r="D8" s="100">
        <v>4</v>
      </c>
      <c r="E8" s="98"/>
      <c r="F8" s="100">
        <v>4</v>
      </c>
      <c r="G8" s="98"/>
      <c r="H8" s="101">
        <v>4</v>
      </c>
      <c r="I8" s="98"/>
    </row>
    <row r="9" spans="1:9" ht="18.2" customHeight="1" x14ac:dyDescent="0.15">
      <c r="A9" s="94"/>
      <c r="B9" s="95" t="s">
        <v>137</v>
      </c>
      <c r="C9" s="96"/>
      <c r="D9" s="100">
        <v>13</v>
      </c>
      <c r="E9" s="98"/>
      <c r="F9" s="100">
        <v>15</v>
      </c>
      <c r="G9" s="98"/>
      <c r="H9" s="101">
        <v>13</v>
      </c>
      <c r="I9" s="98"/>
    </row>
    <row r="10" spans="1:9" ht="18.2" customHeight="1" x14ac:dyDescent="0.15">
      <c r="A10" s="94"/>
      <c r="B10" s="95" t="s">
        <v>138</v>
      </c>
      <c r="C10" s="96"/>
      <c r="D10" s="100">
        <v>3</v>
      </c>
      <c r="E10" s="98"/>
      <c r="F10" s="100">
        <v>4</v>
      </c>
      <c r="G10" s="98"/>
      <c r="H10" s="101">
        <v>5</v>
      </c>
      <c r="I10" s="98"/>
    </row>
    <row r="11" spans="1:9" ht="18.2" customHeight="1" x14ac:dyDescent="0.15">
      <c r="A11" s="94"/>
      <c r="B11" s="95" t="s">
        <v>139</v>
      </c>
      <c r="C11" s="96"/>
      <c r="D11" s="100">
        <v>47</v>
      </c>
      <c r="E11" s="98"/>
      <c r="F11" s="100">
        <v>49</v>
      </c>
      <c r="G11" s="98"/>
      <c r="H11" s="101">
        <v>48</v>
      </c>
      <c r="I11" s="98"/>
    </row>
    <row r="12" spans="1:9" ht="18.2" customHeight="1" x14ac:dyDescent="0.15">
      <c r="A12" s="94"/>
      <c r="B12" s="95" t="s">
        <v>140</v>
      </c>
      <c r="C12" s="96"/>
      <c r="D12" s="100">
        <v>8</v>
      </c>
      <c r="E12" s="98"/>
      <c r="F12" s="100">
        <v>8</v>
      </c>
      <c r="G12" s="98"/>
      <c r="H12" s="101">
        <v>8</v>
      </c>
      <c r="I12" s="98"/>
    </row>
    <row r="13" spans="1:9" ht="18.2" customHeight="1" x14ac:dyDescent="0.15">
      <c r="A13" s="102"/>
      <c r="B13" s="103" t="s">
        <v>380</v>
      </c>
      <c r="C13" s="96"/>
      <c r="D13" s="100">
        <v>2</v>
      </c>
      <c r="E13" s="98"/>
      <c r="F13" s="100">
        <v>2</v>
      </c>
      <c r="G13" s="98"/>
      <c r="H13" s="101">
        <v>2</v>
      </c>
      <c r="I13" s="98"/>
    </row>
    <row r="14" spans="1:9" ht="18.2" customHeight="1" x14ac:dyDescent="0.15">
      <c r="A14" s="102"/>
      <c r="B14" s="104" t="s">
        <v>381</v>
      </c>
      <c r="C14" s="96"/>
      <c r="D14" s="100">
        <v>2</v>
      </c>
      <c r="E14" s="98"/>
      <c r="F14" s="100">
        <v>2</v>
      </c>
      <c r="G14" s="98"/>
      <c r="H14" s="101">
        <v>2</v>
      </c>
      <c r="I14" s="98"/>
    </row>
    <row r="15" spans="1:9" ht="18.2" customHeight="1" x14ac:dyDescent="0.15">
      <c r="A15" s="94"/>
      <c r="B15" s="95" t="s">
        <v>141</v>
      </c>
      <c r="C15" s="96"/>
      <c r="D15" s="100">
        <v>8</v>
      </c>
      <c r="E15" s="98"/>
      <c r="F15" s="100">
        <v>8</v>
      </c>
      <c r="G15" s="98"/>
      <c r="H15" s="101">
        <v>8</v>
      </c>
      <c r="I15" s="98"/>
    </row>
    <row r="16" spans="1:9" ht="18.2" customHeight="1" x14ac:dyDescent="0.15">
      <c r="A16" s="94"/>
      <c r="B16" s="95" t="s">
        <v>142</v>
      </c>
      <c r="C16" s="96"/>
      <c r="D16" s="100">
        <v>6</v>
      </c>
      <c r="E16" s="98"/>
      <c r="F16" s="100">
        <v>5</v>
      </c>
      <c r="G16" s="98"/>
      <c r="H16" s="101">
        <v>6</v>
      </c>
      <c r="I16" s="98"/>
    </row>
    <row r="17" spans="1:9" ht="18.2" customHeight="1" x14ac:dyDescent="0.15">
      <c r="A17" s="94"/>
      <c r="B17" s="95" t="s">
        <v>148</v>
      </c>
      <c r="C17" s="96"/>
      <c r="D17" s="100">
        <v>13</v>
      </c>
      <c r="E17" s="98"/>
      <c r="F17" s="100">
        <v>13</v>
      </c>
      <c r="G17" s="98"/>
      <c r="H17" s="101">
        <v>13</v>
      </c>
      <c r="I17" s="98"/>
    </row>
    <row r="18" spans="1:9" ht="18.2" customHeight="1" x14ac:dyDescent="0.15">
      <c r="A18" s="94"/>
      <c r="B18" s="95" t="s">
        <v>151</v>
      </c>
      <c r="C18" s="96"/>
      <c r="D18" s="100">
        <v>2</v>
      </c>
      <c r="E18" s="98"/>
      <c r="F18" s="100">
        <v>2</v>
      </c>
      <c r="G18" s="98"/>
      <c r="H18" s="101">
        <v>2</v>
      </c>
      <c r="I18" s="98"/>
    </row>
    <row r="19" spans="1:9" ht="18.2" customHeight="1" x14ac:dyDescent="0.15">
      <c r="A19" s="94"/>
      <c r="B19" s="95" t="s">
        <v>152</v>
      </c>
      <c r="C19" s="96"/>
      <c r="D19" s="100">
        <v>3</v>
      </c>
      <c r="E19" s="98"/>
      <c r="F19" s="100">
        <v>4</v>
      </c>
      <c r="G19" s="98"/>
      <c r="H19" s="101">
        <v>4</v>
      </c>
      <c r="I19" s="98"/>
    </row>
    <row r="20" spans="1:9" ht="18.2" customHeight="1" x14ac:dyDescent="0.15">
      <c r="A20" s="102"/>
      <c r="B20" s="95" t="s">
        <v>382</v>
      </c>
      <c r="C20" s="96"/>
      <c r="D20" s="100">
        <v>1</v>
      </c>
      <c r="E20" s="98"/>
      <c r="F20" s="100">
        <v>1</v>
      </c>
      <c r="G20" s="98"/>
      <c r="H20" s="101">
        <v>1</v>
      </c>
      <c r="I20" s="98"/>
    </row>
    <row r="21" spans="1:9" ht="18.2" customHeight="1" x14ac:dyDescent="0.15">
      <c r="A21" s="102"/>
      <c r="B21" s="95" t="s">
        <v>383</v>
      </c>
      <c r="C21" s="96"/>
      <c r="D21" s="100">
        <v>13</v>
      </c>
      <c r="E21" s="98"/>
      <c r="F21" s="100">
        <v>14</v>
      </c>
      <c r="G21" s="98"/>
      <c r="H21" s="101">
        <v>14</v>
      </c>
      <c r="I21" s="98"/>
    </row>
    <row r="22" spans="1:9" ht="18.2" customHeight="1" x14ac:dyDescent="0.15">
      <c r="A22" s="94"/>
      <c r="B22" s="95" t="s">
        <v>143</v>
      </c>
      <c r="C22" s="96"/>
      <c r="D22" s="100">
        <v>9</v>
      </c>
      <c r="E22" s="98"/>
      <c r="F22" s="100">
        <v>9</v>
      </c>
      <c r="G22" s="98"/>
      <c r="H22" s="101">
        <v>7</v>
      </c>
      <c r="I22" s="98"/>
    </row>
    <row r="23" spans="1:9" ht="18.2" customHeight="1" x14ac:dyDescent="0.15">
      <c r="A23" s="94"/>
      <c r="B23" s="95" t="s">
        <v>130</v>
      </c>
      <c r="C23" s="96"/>
      <c r="D23" s="100">
        <v>7</v>
      </c>
      <c r="E23" s="98"/>
      <c r="F23" s="100">
        <v>7</v>
      </c>
      <c r="G23" s="98"/>
      <c r="H23" s="101">
        <v>7</v>
      </c>
      <c r="I23" s="98"/>
    </row>
    <row r="24" spans="1:9" ht="18.2" customHeight="1" x14ac:dyDescent="0.15">
      <c r="A24" s="94"/>
      <c r="B24" s="95" t="s">
        <v>131</v>
      </c>
      <c r="C24" s="96"/>
      <c r="D24" s="100">
        <v>5</v>
      </c>
      <c r="E24" s="98"/>
      <c r="F24" s="100">
        <v>5</v>
      </c>
      <c r="G24" s="98"/>
      <c r="H24" s="101">
        <v>5</v>
      </c>
      <c r="I24" s="98"/>
    </row>
    <row r="25" spans="1:9" ht="18.2" customHeight="1" x14ac:dyDescent="0.15">
      <c r="A25" s="102"/>
      <c r="B25" s="95" t="s">
        <v>384</v>
      </c>
      <c r="C25" s="96"/>
      <c r="D25" s="100">
        <v>0</v>
      </c>
      <c r="E25" s="98"/>
      <c r="F25" s="100">
        <v>0</v>
      </c>
      <c r="G25" s="98"/>
      <c r="H25" s="101">
        <v>0</v>
      </c>
      <c r="I25" s="98"/>
    </row>
    <row r="26" spans="1:9" ht="18.2" customHeight="1" thickBot="1" x14ac:dyDescent="0.2">
      <c r="A26" s="105"/>
      <c r="B26" s="106" t="s">
        <v>385</v>
      </c>
      <c r="C26" s="107"/>
      <c r="D26" s="108">
        <v>1</v>
      </c>
      <c r="E26" s="109"/>
      <c r="F26" s="108">
        <v>1</v>
      </c>
      <c r="G26" s="109"/>
      <c r="H26" s="110">
        <v>1</v>
      </c>
      <c r="I26" s="109"/>
    </row>
    <row r="27" spans="1:9" ht="15" thickTop="1" x14ac:dyDescent="0.15">
      <c r="A27" s="111"/>
      <c r="B27" s="112" t="s">
        <v>24</v>
      </c>
      <c r="C27" s="113"/>
      <c r="D27" s="114">
        <f>SUM(D5:D26)</f>
        <v>216</v>
      </c>
      <c r="E27" s="115"/>
      <c r="F27" s="114">
        <f>SUM(F5:F26)</f>
        <v>218</v>
      </c>
      <c r="G27" s="115"/>
      <c r="H27" s="114">
        <f>SUM(H5:H26)</f>
        <v>218</v>
      </c>
      <c r="I27" s="115"/>
    </row>
    <row r="28" spans="1:9" ht="13.5" customHeight="1" x14ac:dyDescent="0.15">
      <c r="A28" s="116" t="s">
        <v>388</v>
      </c>
      <c r="B28" s="116"/>
      <c r="C28" s="116"/>
      <c r="D28" s="116"/>
      <c r="E28" s="117"/>
      <c r="F28" s="117"/>
      <c r="G28" s="117"/>
      <c r="H28" s="117"/>
      <c r="I28" s="117"/>
    </row>
  </sheetData>
  <sheetProtection sheet="1" objects="1" scenarios="1"/>
  <mergeCells count="5">
    <mergeCell ref="A1:G1"/>
    <mergeCell ref="A3:I3"/>
    <mergeCell ref="A4:C4"/>
    <mergeCell ref="F4:G4"/>
    <mergeCell ref="H4:I4"/>
  </mergeCells>
  <phoneticPr fontId="9"/>
  <pageMargins left="0.70866141732283472" right="0.70866141732283472" top="0.78740157480314965" bottom="0.78740157480314965" header="0.51181102362204722" footer="0.51181102362204722"/>
  <pageSetup paperSize="9" orientation="portrait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0"/>
  </sheetPr>
  <dimension ref="A1:Q33"/>
  <sheetViews>
    <sheetView showGridLines="0" zoomScaleNormal="100" workbookViewId="0">
      <selection sqref="A1:XFD1048576"/>
    </sheetView>
  </sheetViews>
  <sheetFormatPr defaultColWidth="9" defaultRowHeight="13.5" x14ac:dyDescent="0.15"/>
  <cols>
    <col min="1" max="1" width="9" style="209"/>
    <col min="2" max="2" width="8.125" style="209" customWidth="1"/>
    <col min="3" max="3" width="9" style="210"/>
    <col min="4" max="4" width="0.875" style="209" customWidth="1"/>
    <col min="5" max="5" width="9" style="210"/>
    <col min="6" max="6" width="0.875" style="209" customWidth="1"/>
    <col min="7" max="7" width="9" style="210"/>
    <col min="8" max="8" width="0.875" style="209" customWidth="1"/>
    <col min="9" max="9" width="9" style="210"/>
    <col min="10" max="10" width="0.875" style="209" customWidth="1"/>
    <col min="11" max="11" width="9" style="210"/>
    <col min="12" max="12" width="0.875" style="209" customWidth="1"/>
    <col min="13" max="13" width="9" style="210"/>
    <col min="14" max="14" width="0.875" style="209" customWidth="1"/>
    <col min="15" max="15" width="9" style="210"/>
    <col min="16" max="16" width="0.875" style="209" customWidth="1"/>
    <col min="17" max="17" width="1.375" style="209" customWidth="1"/>
    <col min="18" max="16384" width="9" style="209"/>
  </cols>
  <sheetData>
    <row r="1" spans="1:17" ht="23.1" customHeight="1" x14ac:dyDescent="0.15">
      <c r="A1" s="700" t="s">
        <v>316</v>
      </c>
      <c r="B1" s="700"/>
      <c r="C1" s="700"/>
      <c r="D1" s="700"/>
      <c r="E1" s="700"/>
      <c r="F1" s="700"/>
      <c r="G1" s="700"/>
      <c r="H1" s="700"/>
      <c r="I1" s="700"/>
      <c r="J1" s="700"/>
      <c r="K1" s="700"/>
      <c r="L1" s="700"/>
      <c r="M1" s="700"/>
      <c r="N1" s="700"/>
      <c r="O1" s="700"/>
      <c r="P1" s="180"/>
    </row>
    <row r="2" spans="1:17" ht="23.1" customHeight="1" x14ac:dyDescent="0.15">
      <c r="A2" s="180"/>
      <c r="B2" s="180"/>
      <c r="C2" s="181"/>
      <c r="D2" s="180"/>
      <c r="E2" s="181"/>
      <c r="F2" s="180"/>
      <c r="G2" s="181"/>
      <c r="H2" s="180"/>
      <c r="I2" s="181"/>
      <c r="J2" s="180"/>
      <c r="K2" s="181"/>
      <c r="L2" s="180"/>
      <c r="M2" s="181"/>
      <c r="N2" s="180"/>
      <c r="O2" s="181"/>
      <c r="P2" s="180"/>
    </row>
    <row r="3" spans="1:17" ht="23.1" customHeight="1" x14ac:dyDescent="0.15">
      <c r="A3" s="695" t="s">
        <v>531</v>
      </c>
      <c r="B3" s="696"/>
      <c r="C3" s="696"/>
      <c r="D3" s="696"/>
      <c r="E3" s="696"/>
      <c r="F3" s="696"/>
      <c r="G3" s="696"/>
      <c r="H3" s="696"/>
      <c r="I3" s="696"/>
      <c r="J3" s="696"/>
      <c r="K3" s="696"/>
      <c r="L3" s="696"/>
      <c r="M3" s="696"/>
      <c r="N3" s="696"/>
      <c r="O3" s="696"/>
      <c r="P3" s="180"/>
    </row>
    <row r="4" spans="1:17" ht="20.100000000000001" customHeight="1" x14ac:dyDescent="0.15">
      <c r="A4" s="698" t="s">
        <v>25</v>
      </c>
      <c r="B4" s="699"/>
      <c r="C4" s="701" t="s">
        <v>24</v>
      </c>
      <c r="D4" s="702"/>
      <c r="E4" s="698" t="s">
        <v>8</v>
      </c>
      <c r="F4" s="699"/>
      <c r="G4" s="698" t="s">
        <v>26</v>
      </c>
      <c r="H4" s="699"/>
      <c r="I4" s="698" t="s">
        <v>27</v>
      </c>
      <c r="J4" s="699"/>
      <c r="K4" s="698" t="s">
        <v>28</v>
      </c>
      <c r="L4" s="699"/>
      <c r="M4" s="698" t="s">
        <v>12</v>
      </c>
      <c r="N4" s="699"/>
      <c r="O4" s="698" t="s">
        <v>29</v>
      </c>
      <c r="P4" s="699"/>
    </row>
    <row r="5" spans="1:17" ht="9.9499999999999993" customHeight="1" x14ac:dyDescent="0.15">
      <c r="A5" s="507"/>
      <c r="B5" s="522"/>
      <c r="C5" s="523"/>
      <c r="D5" s="524"/>
      <c r="E5" s="525"/>
      <c r="F5" s="522"/>
      <c r="G5" s="525"/>
      <c r="H5" s="522"/>
      <c r="I5" s="525"/>
      <c r="J5" s="522"/>
      <c r="K5" s="525"/>
      <c r="L5" s="522"/>
      <c r="M5" s="525"/>
      <c r="N5" s="522"/>
      <c r="O5" s="526"/>
      <c r="P5" s="140"/>
    </row>
    <row r="6" spans="1:17" ht="15.95" customHeight="1" x14ac:dyDescent="0.15">
      <c r="A6" s="697" t="s">
        <v>303</v>
      </c>
      <c r="B6" s="527" t="s">
        <v>30</v>
      </c>
      <c r="C6" s="528">
        <f t="shared" ref="C6:C11" si="0">+SUM(E6:O6)</f>
        <v>41</v>
      </c>
      <c r="D6" s="529"/>
      <c r="E6" s="530">
        <v>9</v>
      </c>
      <c r="F6" s="531"/>
      <c r="G6" s="530">
        <v>7</v>
      </c>
      <c r="H6" s="531"/>
      <c r="I6" s="530">
        <v>0</v>
      </c>
      <c r="J6" s="531"/>
      <c r="K6" s="530">
        <v>4</v>
      </c>
      <c r="L6" s="531"/>
      <c r="M6" s="530">
        <v>9</v>
      </c>
      <c r="N6" s="531"/>
      <c r="O6" s="532">
        <v>12</v>
      </c>
      <c r="P6" s="140"/>
    </row>
    <row r="7" spans="1:17" ht="15.95" customHeight="1" x14ac:dyDescent="0.15">
      <c r="A7" s="697"/>
      <c r="B7" s="527" t="s">
        <v>31</v>
      </c>
      <c r="C7" s="528">
        <f t="shared" si="0"/>
        <v>2790</v>
      </c>
      <c r="D7" s="529"/>
      <c r="E7" s="533">
        <v>555</v>
      </c>
      <c r="F7" s="534"/>
      <c r="G7" s="535">
        <v>453</v>
      </c>
      <c r="H7" s="534"/>
      <c r="I7" s="536">
        <v>0</v>
      </c>
      <c r="J7" s="537"/>
      <c r="K7" s="536">
        <v>207</v>
      </c>
      <c r="L7" s="537"/>
      <c r="M7" s="536">
        <v>595</v>
      </c>
      <c r="N7" s="537"/>
      <c r="O7" s="533">
        <v>980</v>
      </c>
      <c r="P7" s="140"/>
    </row>
    <row r="8" spans="1:17" s="125" customFormat="1" ht="15.95" customHeight="1" x14ac:dyDescent="0.15">
      <c r="A8" s="697" t="s">
        <v>398</v>
      </c>
      <c r="B8" s="527" t="s">
        <v>30</v>
      </c>
      <c r="C8" s="528">
        <f t="shared" si="0"/>
        <v>41</v>
      </c>
      <c r="D8" s="529"/>
      <c r="E8" s="530">
        <v>9</v>
      </c>
      <c r="F8" s="531"/>
      <c r="G8" s="530">
        <v>7</v>
      </c>
      <c r="H8" s="531"/>
      <c r="I8" s="530">
        <v>0</v>
      </c>
      <c r="J8" s="531"/>
      <c r="K8" s="530">
        <v>4</v>
      </c>
      <c r="L8" s="531"/>
      <c r="M8" s="530">
        <v>9</v>
      </c>
      <c r="N8" s="531"/>
      <c r="O8" s="532">
        <v>12</v>
      </c>
      <c r="P8" s="140"/>
    </row>
    <row r="9" spans="1:17" s="125" customFormat="1" ht="15.95" customHeight="1" x14ac:dyDescent="0.15">
      <c r="A9" s="697"/>
      <c r="B9" s="527" t="s">
        <v>31</v>
      </c>
      <c r="C9" s="528">
        <f t="shared" si="0"/>
        <v>2614</v>
      </c>
      <c r="D9" s="529"/>
      <c r="E9" s="533">
        <v>523</v>
      </c>
      <c r="F9" s="534"/>
      <c r="G9" s="535">
        <v>421</v>
      </c>
      <c r="H9" s="534"/>
      <c r="I9" s="536">
        <v>0</v>
      </c>
      <c r="J9" s="537"/>
      <c r="K9" s="536">
        <v>184</v>
      </c>
      <c r="L9" s="537"/>
      <c r="M9" s="536">
        <v>555</v>
      </c>
      <c r="N9" s="537"/>
      <c r="O9" s="533">
        <v>931</v>
      </c>
      <c r="P9" s="140"/>
    </row>
    <row r="10" spans="1:17" s="125" customFormat="1" ht="15.95" customHeight="1" x14ac:dyDescent="0.15">
      <c r="A10" s="697" t="s">
        <v>466</v>
      </c>
      <c r="B10" s="527" t="s">
        <v>30</v>
      </c>
      <c r="C10" s="528">
        <f t="shared" si="0"/>
        <v>39</v>
      </c>
      <c r="D10" s="529"/>
      <c r="E10" s="530">
        <v>8</v>
      </c>
      <c r="F10" s="531"/>
      <c r="G10" s="530">
        <v>7</v>
      </c>
      <c r="H10" s="531"/>
      <c r="I10" s="530">
        <v>0</v>
      </c>
      <c r="J10" s="531"/>
      <c r="K10" s="530">
        <v>3</v>
      </c>
      <c r="L10" s="531"/>
      <c r="M10" s="530">
        <v>9</v>
      </c>
      <c r="N10" s="531"/>
      <c r="O10" s="532">
        <v>12</v>
      </c>
      <c r="P10" s="140"/>
    </row>
    <row r="11" spans="1:17" s="125" customFormat="1" ht="15.95" customHeight="1" x14ac:dyDescent="0.15">
      <c r="A11" s="697"/>
      <c r="B11" s="527" t="s">
        <v>31</v>
      </c>
      <c r="C11" s="528">
        <f t="shared" si="0"/>
        <v>2329</v>
      </c>
      <c r="D11" s="529"/>
      <c r="E11" s="533">
        <v>418</v>
      </c>
      <c r="F11" s="534"/>
      <c r="G11" s="535">
        <v>362</v>
      </c>
      <c r="H11" s="534"/>
      <c r="I11" s="536">
        <v>0</v>
      </c>
      <c r="J11" s="537"/>
      <c r="K11" s="536">
        <v>141</v>
      </c>
      <c r="L11" s="537"/>
      <c r="M11" s="536">
        <v>514</v>
      </c>
      <c r="N11" s="537"/>
      <c r="O11" s="533">
        <v>894</v>
      </c>
      <c r="P11" s="140"/>
      <c r="Q11" s="538"/>
    </row>
    <row r="12" spans="1:17" ht="9.9499999999999993" customHeight="1" x14ac:dyDescent="0.15">
      <c r="A12" s="539"/>
      <c r="B12" s="540"/>
      <c r="C12" s="541"/>
      <c r="D12" s="542"/>
      <c r="E12" s="543"/>
      <c r="F12" s="544"/>
      <c r="G12" s="543"/>
      <c r="H12" s="544"/>
      <c r="I12" s="543"/>
      <c r="J12" s="544"/>
      <c r="K12" s="543"/>
      <c r="L12" s="544"/>
      <c r="M12" s="543"/>
      <c r="N12" s="544"/>
      <c r="O12" s="545"/>
      <c r="P12" s="520"/>
    </row>
    <row r="13" spans="1:17" ht="13.5" customHeight="1" x14ac:dyDescent="0.15">
      <c r="A13" s="694" t="s">
        <v>273</v>
      </c>
      <c r="B13" s="694"/>
      <c r="C13" s="694"/>
      <c r="D13" s="694"/>
      <c r="E13" s="694"/>
      <c r="F13" s="694"/>
      <c r="G13" s="694"/>
      <c r="H13" s="694"/>
      <c r="I13" s="694"/>
      <c r="J13" s="694"/>
      <c r="K13" s="694"/>
      <c r="L13" s="694"/>
      <c r="M13" s="694"/>
      <c r="N13" s="694"/>
      <c r="O13" s="694"/>
      <c r="P13" s="180"/>
    </row>
    <row r="14" spans="1:17" ht="22.9" customHeight="1" x14ac:dyDescent="0.15">
      <c r="G14" s="528"/>
    </row>
    <row r="33" ht="22.9" customHeight="1" x14ac:dyDescent="0.15"/>
  </sheetData>
  <sheetProtection sheet="1" objects="1" scenarios="1"/>
  <mergeCells count="14">
    <mergeCell ref="A1:O1"/>
    <mergeCell ref="C4:D4"/>
    <mergeCell ref="E4:F4"/>
    <mergeCell ref="G4:H4"/>
    <mergeCell ref="I4:J4"/>
    <mergeCell ref="K4:L4"/>
    <mergeCell ref="M4:N4"/>
    <mergeCell ref="O4:P4"/>
    <mergeCell ref="A13:O13"/>
    <mergeCell ref="A3:O3"/>
    <mergeCell ref="A10:A11"/>
    <mergeCell ref="A4:B4"/>
    <mergeCell ref="A8:A9"/>
    <mergeCell ref="A6:A7"/>
  </mergeCells>
  <phoneticPr fontId="9"/>
  <pageMargins left="0.70866141732283472" right="0.70866141732283472" top="0.78740157480314965" bottom="0.78740157480314965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M14"/>
  <sheetViews>
    <sheetView showGridLines="0" zoomScaleNormal="100" zoomScaleSheetLayoutView="100" workbookViewId="0">
      <selection sqref="A1:XFD1048576"/>
    </sheetView>
  </sheetViews>
  <sheetFormatPr defaultColWidth="9" defaultRowHeight="13.5" x14ac:dyDescent="0.15"/>
  <cols>
    <col min="1" max="1" width="11.125" style="209" customWidth="1"/>
    <col min="2" max="2" width="11.625" style="210" customWidth="1"/>
    <col min="3" max="3" width="0.875" style="209" customWidth="1"/>
    <col min="4" max="4" width="11.625" style="210" customWidth="1"/>
    <col min="5" max="5" width="0.875" style="209" customWidth="1"/>
    <col min="6" max="6" width="11.625" style="210" customWidth="1"/>
    <col min="7" max="7" width="0.875" style="209" customWidth="1"/>
    <col min="8" max="8" width="11.625" style="210" customWidth="1"/>
    <col min="9" max="9" width="0.875" style="209" customWidth="1"/>
    <col min="10" max="10" width="11.625" style="210" customWidth="1"/>
    <col min="11" max="11" width="0.875" style="209" customWidth="1"/>
    <col min="12" max="12" width="11.625" style="210" customWidth="1"/>
    <col min="13" max="13" width="0.875" style="209" customWidth="1"/>
    <col min="14" max="16384" width="9" style="209"/>
  </cols>
  <sheetData>
    <row r="1" spans="1:13" ht="23.1" customHeight="1" x14ac:dyDescent="0.15">
      <c r="A1" s="700" t="s">
        <v>189</v>
      </c>
      <c r="B1" s="700"/>
      <c r="C1" s="700"/>
      <c r="D1" s="700"/>
      <c r="E1" s="700"/>
      <c r="F1" s="700"/>
      <c r="G1" s="700"/>
      <c r="H1" s="700"/>
      <c r="I1" s="700"/>
      <c r="J1" s="700"/>
      <c r="K1" s="700"/>
      <c r="L1" s="700"/>
      <c r="M1" s="700"/>
    </row>
    <row r="2" spans="1:13" ht="23.1" customHeight="1" x14ac:dyDescent="0.15">
      <c r="A2" s="180"/>
      <c r="B2" s="181"/>
      <c r="C2" s="180"/>
      <c r="D2" s="181"/>
      <c r="E2" s="180"/>
      <c r="F2" s="181"/>
      <c r="G2" s="180"/>
      <c r="H2" s="181"/>
      <c r="I2" s="180"/>
      <c r="J2" s="181"/>
      <c r="K2" s="180"/>
      <c r="L2" s="181"/>
      <c r="M2" s="180"/>
    </row>
    <row r="3" spans="1:13" ht="23.1" customHeight="1" x14ac:dyDescent="0.15">
      <c r="A3" s="695" t="s">
        <v>520</v>
      </c>
      <c r="B3" s="696"/>
      <c r="C3" s="696"/>
      <c r="D3" s="696"/>
      <c r="E3" s="696"/>
      <c r="F3" s="696"/>
      <c r="G3" s="696"/>
      <c r="H3" s="696"/>
      <c r="I3" s="696"/>
      <c r="J3" s="696"/>
      <c r="K3" s="696"/>
      <c r="L3" s="696"/>
      <c r="M3" s="696"/>
    </row>
    <row r="4" spans="1:13" ht="20.100000000000001" customHeight="1" x14ac:dyDescent="0.15">
      <c r="A4" s="703" t="s">
        <v>32</v>
      </c>
      <c r="B4" s="705" t="s">
        <v>33</v>
      </c>
      <c r="C4" s="706"/>
      <c r="D4" s="706"/>
      <c r="E4" s="706"/>
      <c r="F4" s="706"/>
      <c r="G4" s="707"/>
      <c r="H4" s="705" t="s">
        <v>224</v>
      </c>
      <c r="I4" s="706"/>
      <c r="J4" s="706"/>
      <c r="K4" s="706"/>
      <c r="L4" s="706"/>
      <c r="M4" s="707"/>
    </row>
    <row r="5" spans="1:13" ht="20.100000000000001" customHeight="1" x14ac:dyDescent="0.15">
      <c r="A5" s="704"/>
      <c r="B5" s="705" t="s">
        <v>24</v>
      </c>
      <c r="C5" s="707"/>
      <c r="D5" s="705" t="s">
        <v>34</v>
      </c>
      <c r="E5" s="707"/>
      <c r="F5" s="705" t="s">
        <v>35</v>
      </c>
      <c r="G5" s="707"/>
      <c r="H5" s="705" t="s">
        <v>24</v>
      </c>
      <c r="I5" s="707"/>
      <c r="J5" s="705" t="s">
        <v>34</v>
      </c>
      <c r="K5" s="707"/>
      <c r="L5" s="705" t="s">
        <v>35</v>
      </c>
      <c r="M5" s="707"/>
    </row>
    <row r="6" spans="1:13" ht="9.9499999999999993" customHeight="1" x14ac:dyDescent="0.15">
      <c r="A6" s="507"/>
      <c r="B6" s="508"/>
      <c r="C6" s="509"/>
      <c r="D6" s="508"/>
      <c r="E6" s="509"/>
      <c r="F6" s="508"/>
      <c r="G6" s="509"/>
      <c r="H6" s="510"/>
      <c r="I6" s="509"/>
      <c r="J6" s="508"/>
      <c r="K6" s="509"/>
      <c r="L6" s="508"/>
      <c r="M6" s="140"/>
    </row>
    <row r="7" spans="1:13" ht="15.95" customHeight="1" x14ac:dyDescent="0.15">
      <c r="A7" s="511" t="s">
        <v>467</v>
      </c>
      <c r="B7" s="512">
        <f t="shared" ref="B7:B11" si="0">SUM(D7:F7)</f>
        <v>19</v>
      </c>
      <c r="C7" s="513"/>
      <c r="D7" s="512">
        <v>7</v>
      </c>
      <c r="E7" s="513"/>
      <c r="F7" s="512">
        <v>12</v>
      </c>
      <c r="G7" s="513"/>
      <c r="H7" s="514">
        <f t="shared" ref="H7:H12" si="1">SUM(J7:L7)</f>
        <v>2760</v>
      </c>
      <c r="I7" s="515"/>
      <c r="J7" s="512">
        <v>744</v>
      </c>
      <c r="K7" s="513"/>
      <c r="L7" s="516">
        <v>2016</v>
      </c>
      <c r="M7" s="140"/>
    </row>
    <row r="8" spans="1:13" ht="15.95" customHeight="1" x14ac:dyDescent="0.15">
      <c r="A8" s="511" t="s">
        <v>317</v>
      </c>
      <c r="B8" s="512">
        <f t="shared" si="0"/>
        <v>16</v>
      </c>
      <c r="C8" s="513"/>
      <c r="D8" s="512">
        <v>7</v>
      </c>
      <c r="E8" s="513"/>
      <c r="F8" s="512">
        <v>9</v>
      </c>
      <c r="G8" s="513"/>
      <c r="H8" s="514">
        <f t="shared" si="1"/>
        <v>3293</v>
      </c>
      <c r="I8" s="515"/>
      <c r="J8" s="512">
        <v>989</v>
      </c>
      <c r="K8" s="513"/>
      <c r="L8" s="516">
        <v>2304</v>
      </c>
      <c r="M8" s="140"/>
    </row>
    <row r="9" spans="1:13" ht="15.95" customHeight="1" x14ac:dyDescent="0.15">
      <c r="A9" s="511" t="s">
        <v>277</v>
      </c>
      <c r="B9" s="512">
        <f t="shared" si="0"/>
        <v>14</v>
      </c>
      <c r="C9" s="513"/>
      <c r="D9" s="512">
        <v>6</v>
      </c>
      <c r="E9" s="513"/>
      <c r="F9" s="512">
        <v>8</v>
      </c>
      <c r="G9" s="513"/>
      <c r="H9" s="514">
        <f t="shared" si="1"/>
        <v>3277</v>
      </c>
      <c r="I9" s="515"/>
      <c r="J9" s="512">
        <v>983</v>
      </c>
      <c r="K9" s="513"/>
      <c r="L9" s="516">
        <v>2294</v>
      </c>
      <c r="M9" s="140"/>
    </row>
    <row r="10" spans="1:13" ht="15.95" customHeight="1" x14ac:dyDescent="0.15">
      <c r="A10" s="511" t="s">
        <v>303</v>
      </c>
      <c r="B10" s="512">
        <f t="shared" si="0"/>
        <v>15</v>
      </c>
      <c r="C10" s="513"/>
      <c r="D10" s="512">
        <v>9</v>
      </c>
      <c r="E10" s="513"/>
      <c r="F10" s="512">
        <v>6</v>
      </c>
      <c r="G10" s="513"/>
      <c r="H10" s="514">
        <f t="shared" si="1"/>
        <v>3236</v>
      </c>
      <c r="I10" s="515"/>
      <c r="J10" s="512">
        <v>956</v>
      </c>
      <c r="K10" s="513"/>
      <c r="L10" s="516">
        <v>2280</v>
      </c>
      <c r="M10" s="140"/>
    </row>
    <row r="11" spans="1:13" s="125" customFormat="1" ht="15.95" customHeight="1" x14ac:dyDescent="0.15">
      <c r="A11" s="511" t="s">
        <v>399</v>
      </c>
      <c r="B11" s="512">
        <f t="shared" si="0"/>
        <v>10</v>
      </c>
      <c r="C11" s="513"/>
      <c r="D11" s="512">
        <v>5</v>
      </c>
      <c r="E11" s="513"/>
      <c r="F11" s="512">
        <v>5</v>
      </c>
      <c r="G11" s="513"/>
      <c r="H11" s="514">
        <f t="shared" si="1"/>
        <v>3430</v>
      </c>
      <c r="I11" s="515"/>
      <c r="J11" s="517">
        <v>1025</v>
      </c>
      <c r="K11" s="513"/>
      <c r="L11" s="516">
        <v>2405</v>
      </c>
      <c r="M11" s="140"/>
    </row>
    <row r="12" spans="1:13" s="125" customFormat="1" ht="15.95" customHeight="1" x14ac:dyDescent="0.15">
      <c r="A12" s="511" t="s">
        <v>468</v>
      </c>
      <c r="B12" s="512">
        <f>SUM(D12:F12)</f>
        <v>8</v>
      </c>
      <c r="C12" s="513"/>
      <c r="D12" s="512">
        <v>3</v>
      </c>
      <c r="E12" s="513"/>
      <c r="F12" s="512">
        <v>5</v>
      </c>
      <c r="G12" s="513"/>
      <c r="H12" s="514">
        <f t="shared" si="1"/>
        <v>3481</v>
      </c>
      <c r="I12" s="515"/>
      <c r="J12" s="517">
        <v>1035</v>
      </c>
      <c r="K12" s="513"/>
      <c r="L12" s="516">
        <v>2446</v>
      </c>
      <c r="M12" s="140"/>
    </row>
    <row r="13" spans="1:13" ht="9.9499999999999993" customHeight="1" x14ac:dyDescent="0.15">
      <c r="A13" s="518"/>
      <c r="B13" s="519"/>
      <c r="C13" s="520"/>
      <c r="D13" s="519"/>
      <c r="E13" s="520"/>
      <c r="F13" s="519"/>
      <c r="G13" s="520"/>
      <c r="H13" s="519"/>
      <c r="I13" s="520"/>
      <c r="J13" s="519"/>
      <c r="K13" s="520"/>
      <c r="L13" s="519"/>
      <c r="M13" s="520"/>
    </row>
    <row r="14" spans="1:13" ht="13.5" customHeight="1" x14ac:dyDescent="0.15">
      <c r="A14" s="521" t="s">
        <v>274</v>
      </c>
      <c r="B14" s="181"/>
      <c r="C14" s="180"/>
      <c r="D14" s="181"/>
      <c r="E14" s="180"/>
      <c r="F14" s="181"/>
      <c r="G14" s="180"/>
      <c r="H14" s="181"/>
      <c r="I14" s="180"/>
      <c r="J14" s="181"/>
      <c r="K14" s="180"/>
      <c r="L14" s="181"/>
      <c r="M14" s="180"/>
    </row>
  </sheetData>
  <sheetProtection sheet="1" objects="1" scenarios="1"/>
  <mergeCells count="11">
    <mergeCell ref="A3:M3"/>
    <mergeCell ref="A1:M1"/>
    <mergeCell ref="A4:A5"/>
    <mergeCell ref="B4:G4"/>
    <mergeCell ref="B5:C5"/>
    <mergeCell ref="D5:E5"/>
    <mergeCell ref="F5:G5"/>
    <mergeCell ref="H5:I5"/>
    <mergeCell ref="J5:K5"/>
    <mergeCell ref="L5:M5"/>
    <mergeCell ref="H4:M4"/>
  </mergeCells>
  <phoneticPr fontId="9"/>
  <pageMargins left="0.70866141732283472" right="0.70866141732283472" top="0.78740157480314965" bottom="0.78740157480314965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C13"/>
  <sheetViews>
    <sheetView showGridLines="0" zoomScaleNormal="100" workbookViewId="0">
      <selection sqref="A1:XFD1048576"/>
    </sheetView>
  </sheetViews>
  <sheetFormatPr defaultColWidth="9" defaultRowHeight="13.5" x14ac:dyDescent="0.15"/>
  <cols>
    <col min="1" max="1" width="42.625" style="209" customWidth="1"/>
    <col min="2" max="2" width="42.625" style="210" customWidth="1"/>
    <col min="3" max="16384" width="9" style="209"/>
  </cols>
  <sheetData>
    <row r="1" spans="1:3" ht="23.1" customHeight="1" x14ac:dyDescent="0.15">
      <c r="A1" s="700" t="s">
        <v>318</v>
      </c>
      <c r="B1" s="700"/>
    </row>
    <row r="2" spans="1:3" ht="23.1" customHeight="1" x14ac:dyDescent="0.15">
      <c r="A2" s="180"/>
      <c r="B2" s="181"/>
    </row>
    <row r="3" spans="1:3" ht="23.25" customHeight="1" x14ac:dyDescent="0.15">
      <c r="A3" s="695" t="s">
        <v>521</v>
      </c>
      <c r="B3" s="696"/>
    </row>
    <row r="4" spans="1:3" ht="24.95" customHeight="1" x14ac:dyDescent="0.15">
      <c r="A4" s="134" t="s">
        <v>448</v>
      </c>
      <c r="B4" s="134" t="s">
        <v>251</v>
      </c>
    </row>
    <row r="5" spans="1:3" ht="9.9499999999999993" customHeight="1" x14ac:dyDescent="0.15">
      <c r="A5" s="502"/>
      <c r="B5" s="502"/>
    </row>
    <row r="6" spans="1:3" ht="15.95" customHeight="1" x14ac:dyDescent="0.15">
      <c r="A6" s="503" t="s">
        <v>469</v>
      </c>
      <c r="B6" s="504">
        <v>1</v>
      </c>
    </row>
    <row r="7" spans="1:3" ht="15.95" customHeight="1" x14ac:dyDescent="0.15">
      <c r="A7" s="503" t="s">
        <v>449</v>
      </c>
      <c r="B7" s="504">
        <v>0</v>
      </c>
    </row>
    <row r="8" spans="1:3" ht="15.95" customHeight="1" x14ac:dyDescent="0.15">
      <c r="A8" s="503" t="s">
        <v>278</v>
      </c>
      <c r="B8" s="504">
        <v>0</v>
      </c>
    </row>
    <row r="9" spans="1:3" ht="15.95" customHeight="1" x14ac:dyDescent="0.15">
      <c r="A9" s="503" t="s">
        <v>304</v>
      </c>
      <c r="B9" s="504">
        <v>0</v>
      </c>
    </row>
    <row r="10" spans="1:3" ht="15.75" customHeight="1" x14ac:dyDescent="0.15">
      <c r="A10" s="503" t="s">
        <v>400</v>
      </c>
      <c r="B10" s="504">
        <v>0</v>
      </c>
    </row>
    <row r="11" spans="1:3" ht="15.75" customHeight="1" x14ac:dyDescent="0.15">
      <c r="A11" s="503" t="s">
        <v>470</v>
      </c>
      <c r="B11" s="504">
        <v>0</v>
      </c>
    </row>
    <row r="12" spans="1:3" ht="9.75" customHeight="1" x14ac:dyDescent="0.15">
      <c r="A12" s="505"/>
      <c r="B12" s="506"/>
      <c r="C12" s="210"/>
    </row>
    <row r="13" spans="1:3" ht="14.1" customHeight="1" x14ac:dyDescent="0.15">
      <c r="A13" s="708"/>
      <c r="B13" s="708"/>
    </row>
  </sheetData>
  <sheetProtection sheet="1" objects="1" scenarios="1"/>
  <mergeCells count="3">
    <mergeCell ref="A3:B3"/>
    <mergeCell ref="A1:B1"/>
    <mergeCell ref="A13:B13"/>
  </mergeCells>
  <phoneticPr fontId="9"/>
  <pageMargins left="0.70866141732283472" right="0.70866141732283472" top="0.78740157480314965" bottom="0.78740157480314965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V39"/>
  <sheetViews>
    <sheetView showGridLines="0" zoomScaleNormal="100" zoomScaleSheetLayoutView="100" workbookViewId="0">
      <selection sqref="A1:XFD1048576"/>
    </sheetView>
  </sheetViews>
  <sheetFormatPr defaultColWidth="9" defaultRowHeight="13.5" x14ac:dyDescent="0.15"/>
  <cols>
    <col min="1" max="1" width="10" style="224" customWidth="1"/>
    <col min="2" max="2" width="7.125" style="257" customWidth="1"/>
    <col min="3" max="3" width="0.5" style="224" customWidth="1"/>
    <col min="4" max="4" width="7.25" style="257" customWidth="1"/>
    <col min="5" max="5" width="0.5" style="224" customWidth="1"/>
    <col min="6" max="6" width="7.25" style="257" customWidth="1"/>
    <col min="7" max="7" width="0.5" style="224" customWidth="1"/>
    <col min="8" max="8" width="7.25" style="257" customWidth="1"/>
    <col min="9" max="9" width="0.5" style="224" customWidth="1"/>
    <col min="10" max="10" width="7.25" style="257" customWidth="1"/>
    <col min="11" max="11" width="0.5" style="224" customWidth="1"/>
    <col min="12" max="12" width="7.25" style="257" customWidth="1"/>
    <col min="13" max="13" width="0.5" style="224" customWidth="1"/>
    <col min="14" max="14" width="7.25" style="257" customWidth="1"/>
    <col min="15" max="15" width="0.5" style="224" customWidth="1"/>
    <col min="16" max="16" width="7.25" style="257" customWidth="1"/>
    <col min="17" max="17" width="0.5" style="224" customWidth="1"/>
    <col min="18" max="18" width="7.25" style="257" customWidth="1"/>
    <col min="19" max="19" width="0.5" style="224" customWidth="1"/>
    <col min="20" max="20" width="7.25" style="257" customWidth="1"/>
    <col min="21" max="21" width="0.5" style="224" customWidth="1"/>
    <col min="22" max="16384" width="9" style="224"/>
  </cols>
  <sheetData>
    <row r="1" spans="1:22" ht="23.1" customHeight="1" x14ac:dyDescent="0.15">
      <c r="A1" s="711" t="s">
        <v>261</v>
      </c>
      <c r="B1" s="711"/>
      <c r="C1" s="711"/>
      <c r="D1" s="711"/>
      <c r="E1" s="711"/>
      <c r="F1" s="711"/>
      <c r="G1" s="711"/>
      <c r="H1" s="711"/>
      <c r="I1" s="711"/>
      <c r="J1" s="711"/>
      <c r="K1" s="711"/>
      <c r="L1" s="711"/>
      <c r="M1" s="711"/>
      <c r="N1" s="711"/>
      <c r="O1" s="711"/>
      <c r="P1" s="711"/>
      <c r="Q1" s="711"/>
      <c r="R1" s="711"/>
      <c r="S1" s="711"/>
      <c r="T1" s="711"/>
    </row>
    <row r="2" spans="1:22" ht="23.1" customHeight="1" x14ac:dyDescent="0.15"/>
    <row r="3" spans="1:22" ht="23.1" customHeight="1" x14ac:dyDescent="0.15">
      <c r="A3" s="712" t="s">
        <v>194</v>
      </c>
      <c r="B3" s="712"/>
      <c r="C3" s="712"/>
      <c r="D3" s="712"/>
      <c r="E3" s="712"/>
      <c r="F3" s="712"/>
      <c r="G3" s="712"/>
      <c r="H3" s="712"/>
      <c r="I3" s="712"/>
      <c r="J3" s="712"/>
      <c r="K3" s="712"/>
      <c r="L3" s="712"/>
      <c r="M3" s="712"/>
      <c r="N3" s="712"/>
      <c r="O3" s="712"/>
      <c r="P3" s="712"/>
      <c r="Q3" s="712"/>
      <c r="R3" s="712"/>
      <c r="S3" s="712"/>
      <c r="T3" s="712"/>
    </row>
    <row r="4" spans="1:22" ht="20.100000000000001" customHeight="1" x14ac:dyDescent="0.15">
      <c r="A4" s="659" t="s">
        <v>36</v>
      </c>
      <c r="B4" s="669" t="s">
        <v>24</v>
      </c>
      <c r="C4" s="670"/>
      <c r="D4" s="670"/>
      <c r="E4" s="713"/>
      <c r="F4" s="714" t="s">
        <v>37</v>
      </c>
      <c r="G4" s="670"/>
      <c r="H4" s="670"/>
      <c r="I4" s="671"/>
      <c r="J4" s="669" t="s">
        <v>38</v>
      </c>
      <c r="K4" s="670"/>
      <c r="L4" s="670"/>
      <c r="M4" s="671"/>
      <c r="N4" s="669" t="s">
        <v>39</v>
      </c>
      <c r="O4" s="670"/>
      <c r="P4" s="670"/>
      <c r="Q4" s="671"/>
      <c r="R4" s="669" t="s">
        <v>40</v>
      </c>
      <c r="S4" s="670"/>
      <c r="T4" s="670"/>
      <c r="U4" s="671"/>
    </row>
    <row r="5" spans="1:22" ht="20.100000000000001" customHeight="1" x14ac:dyDescent="0.15">
      <c r="A5" s="660"/>
      <c r="B5" s="709" t="s">
        <v>41</v>
      </c>
      <c r="C5" s="710"/>
      <c r="D5" s="709" t="s">
        <v>42</v>
      </c>
      <c r="E5" s="715"/>
      <c r="F5" s="716" t="s">
        <v>41</v>
      </c>
      <c r="G5" s="710"/>
      <c r="H5" s="709" t="s">
        <v>42</v>
      </c>
      <c r="I5" s="710"/>
      <c r="J5" s="709" t="s">
        <v>41</v>
      </c>
      <c r="K5" s="710"/>
      <c r="L5" s="709" t="s">
        <v>42</v>
      </c>
      <c r="M5" s="710"/>
      <c r="N5" s="709" t="s">
        <v>41</v>
      </c>
      <c r="O5" s="710"/>
      <c r="P5" s="709" t="s">
        <v>42</v>
      </c>
      <c r="Q5" s="710"/>
      <c r="R5" s="709" t="s">
        <v>41</v>
      </c>
      <c r="S5" s="710"/>
      <c r="T5" s="709" t="s">
        <v>42</v>
      </c>
      <c r="U5" s="710"/>
    </row>
    <row r="6" spans="1:22" ht="6" customHeight="1" x14ac:dyDescent="0.15">
      <c r="A6" s="493"/>
      <c r="B6" s="494"/>
      <c r="C6" s="495"/>
      <c r="D6" s="494"/>
      <c r="E6" s="496"/>
      <c r="F6" s="495"/>
      <c r="G6" s="495"/>
      <c r="H6" s="494"/>
      <c r="I6" s="495"/>
      <c r="J6" s="494"/>
      <c r="K6" s="495"/>
      <c r="L6" s="494"/>
      <c r="M6" s="495"/>
      <c r="N6" s="494"/>
      <c r="O6" s="495"/>
      <c r="P6" s="494"/>
      <c r="Q6" s="495"/>
      <c r="R6" s="494"/>
      <c r="S6" s="495"/>
      <c r="T6" s="494"/>
      <c r="U6" s="497"/>
    </row>
    <row r="7" spans="1:22" ht="18" customHeight="1" x14ac:dyDescent="0.15">
      <c r="A7" s="498" t="s">
        <v>471</v>
      </c>
      <c r="B7" s="284">
        <f t="shared" ref="B7:B10" si="0">SUM(F7,J7,N7,R7)</f>
        <v>965</v>
      </c>
      <c r="C7" s="450"/>
      <c r="D7" s="284">
        <f t="shared" ref="D7:D10" si="1">SUM(H7,L7,P7,T7)</f>
        <v>364</v>
      </c>
      <c r="E7" s="449"/>
      <c r="F7" s="450">
        <v>187</v>
      </c>
      <c r="G7" s="450"/>
      <c r="H7" s="284">
        <v>39</v>
      </c>
      <c r="I7" s="450"/>
      <c r="J7" s="284">
        <v>256</v>
      </c>
      <c r="K7" s="450"/>
      <c r="L7" s="284">
        <v>64</v>
      </c>
      <c r="M7" s="450"/>
      <c r="N7" s="284">
        <v>276</v>
      </c>
      <c r="O7" s="450"/>
      <c r="P7" s="284">
        <v>69</v>
      </c>
      <c r="Q7" s="450"/>
      <c r="R7" s="284">
        <v>246</v>
      </c>
      <c r="S7" s="450"/>
      <c r="T7" s="284">
        <v>192</v>
      </c>
      <c r="U7" s="451"/>
    </row>
    <row r="8" spans="1:22" ht="18" customHeight="1" x14ac:dyDescent="0.15">
      <c r="A8" s="498" t="s">
        <v>262</v>
      </c>
      <c r="B8" s="284">
        <f t="shared" si="0"/>
        <v>976</v>
      </c>
      <c r="C8" s="450"/>
      <c r="D8" s="284">
        <f t="shared" si="1"/>
        <v>384</v>
      </c>
      <c r="E8" s="449"/>
      <c r="F8" s="450">
        <v>205</v>
      </c>
      <c r="G8" s="450"/>
      <c r="H8" s="284">
        <v>51</v>
      </c>
      <c r="I8" s="450"/>
      <c r="J8" s="284">
        <v>249</v>
      </c>
      <c r="K8" s="450"/>
      <c r="L8" s="284">
        <v>56</v>
      </c>
      <c r="M8" s="450"/>
      <c r="N8" s="284">
        <v>262</v>
      </c>
      <c r="O8" s="450"/>
      <c r="P8" s="284">
        <v>65</v>
      </c>
      <c r="Q8" s="450"/>
      <c r="R8" s="284">
        <v>260</v>
      </c>
      <c r="S8" s="450"/>
      <c r="T8" s="284">
        <v>212</v>
      </c>
      <c r="U8" s="451"/>
    </row>
    <row r="9" spans="1:22" ht="18" customHeight="1" x14ac:dyDescent="0.15">
      <c r="A9" s="498" t="s">
        <v>292</v>
      </c>
      <c r="B9" s="499">
        <f t="shared" si="0"/>
        <v>1033</v>
      </c>
      <c r="C9" s="450"/>
      <c r="D9" s="284">
        <f t="shared" si="1"/>
        <v>422</v>
      </c>
      <c r="E9" s="449"/>
      <c r="F9" s="450">
        <v>213</v>
      </c>
      <c r="G9" s="450"/>
      <c r="H9" s="284">
        <v>53</v>
      </c>
      <c r="I9" s="450"/>
      <c r="J9" s="284">
        <v>255</v>
      </c>
      <c r="K9" s="450"/>
      <c r="L9" s="284">
        <v>51</v>
      </c>
      <c r="M9" s="450"/>
      <c r="N9" s="284">
        <v>280</v>
      </c>
      <c r="O9" s="450"/>
      <c r="P9" s="284">
        <v>78</v>
      </c>
      <c r="Q9" s="450"/>
      <c r="R9" s="284">
        <v>285</v>
      </c>
      <c r="S9" s="450"/>
      <c r="T9" s="284">
        <v>240</v>
      </c>
      <c r="U9" s="451"/>
    </row>
    <row r="10" spans="1:22" ht="18" customHeight="1" x14ac:dyDescent="0.15">
      <c r="A10" s="498" t="s">
        <v>305</v>
      </c>
      <c r="B10" s="499">
        <f t="shared" si="0"/>
        <v>1103</v>
      </c>
      <c r="C10" s="450"/>
      <c r="D10" s="284">
        <f t="shared" si="1"/>
        <v>451</v>
      </c>
      <c r="E10" s="449"/>
      <c r="F10" s="450">
        <v>223</v>
      </c>
      <c r="G10" s="450"/>
      <c r="H10" s="284">
        <v>54</v>
      </c>
      <c r="I10" s="450"/>
      <c r="J10" s="284">
        <v>265</v>
      </c>
      <c r="K10" s="450"/>
      <c r="L10" s="284">
        <v>53</v>
      </c>
      <c r="M10" s="450"/>
      <c r="N10" s="284">
        <v>297</v>
      </c>
      <c r="O10" s="450"/>
      <c r="P10" s="284">
        <v>78</v>
      </c>
      <c r="Q10" s="450"/>
      <c r="R10" s="284">
        <v>318</v>
      </c>
      <c r="S10" s="450"/>
      <c r="T10" s="284">
        <v>266</v>
      </c>
      <c r="U10" s="267"/>
    </row>
    <row r="11" spans="1:22" ht="18" customHeight="1" x14ac:dyDescent="0.15">
      <c r="A11" s="498" t="s">
        <v>401</v>
      </c>
      <c r="B11" s="499">
        <v>1167</v>
      </c>
      <c r="C11" s="450"/>
      <c r="D11" s="284">
        <v>459</v>
      </c>
      <c r="E11" s="449"/>
      <c r="F11" s="450">
        <v>231</v>
      </c>
      <c r="G11" s="450"/>
      <c r="H11" s="284">
        <v>50</v>
      </c>
      <c r="I11" s="450"/>
      <c r="J11" s="284">
        <v>274</v>
      </c>
      <c r="K11" s="450"/>
      <c r="L11" s="284">
        <v>48</v>
      </c>
      <c r="M11" s="450"/>
      <c r="N11" s="284">
        <v>318</v>
      </c>
      <c r="O11" s="450"/>
      <c r="P11" s="284">
        <v>83</v>
      </c>
      <c r="Q11" s="450"/>
      <c r="R11" s="284">
        <v>344</v>
      </c>
      <c r="S11" s="450"/>
      <c r="T11" s="284">
        <v>278</v>
      </c>
      <c r="U11" s="267"/>
    </row>
    <row r="12" spans="1:22" ht="18" customHeight="1" x14ac:dyDescent="0.15">
      <c r="A12" s="498" t="s">
        <v>472</v>
      </c>
      <c r="B12" s="499">
        <f>SUM(F12,J12,N12,R12)</f>
        <v>1268</v>
      </c>
      <c r="C12" s="450"/>
      <c r="D12" s="284">
        <f>SUM(H12,L12,P12,T12)</f>
        <v>496</v>
      </c>
      <c r="E12" s="449"/>
      <c r="F12" s="450">
        <f>238+6</f>
        <v>244</v>
      </c>
      <c r="G12" s="450"/>
      <c r="H12" s="284">
        <f>53+1</f>
        <v>54</v>
      </c>
      <c r="I12" s="450"/>
      <c r="J12" s="284">
        <v>293</v>
      </c>
      <c r="K12" s="450"/>
      <c r="L12" s="284">
        <v>65</v>
      </c>
      <c r="M12" s="450"/>
      <c r="N12" s="284">
        <f>343+2</f>
        <v>345</v>
      </c>
      <c r="O12" s="450"/>
      <c r="P12" s="284">
        <f>78+1</f>
        <v>79</v>
      </c>
      <c r="Q12" s="450"/>
      <c r="R12" s="284">
        <v>386</v>
      </c>
      <c r="S12" s="450"/>
      <c r="T12" s="284">
        <v>298</v>
      </c>
      <c r="U12" s="267"/>
    </row>
    <row r="13" spans="1:22" ht="6" customHeight="1" x14ac:dyDescent="0.15">
      <c r="A13" s="500"/>
      <c r="B13" s="453"/>
      <c r="C13" s="501"/>
      <c r="D13" s="453"/>
      <c r="E13" s="454"/>
      <c r="F13" s="455"/>
      <c r="G13" s="455"/>
      <c r="H13" s="457"/>
      <c r="I13" s="455"/>
      <c r="J13" s="457"/>
      <c r="K13" s="455"/>
      <c r="L13" s="457"/>
      <c r="M13" s="455"/>
      <c r="N13" s="457"/>
      <c r="O13" s="455"/>
      <c r="P13" s="457"/>
      <c r="Q13" s="455"/>
      <c r="R13" s="457"/>
      <c r="S13" s="455"/>
      <c r="T13" s="457"/>
      <c r="U13" s="270"/>
      <c r="V13" s="257"/>
    </row>
    <row r="14" spans="1:22" ht="23.1" customHeight="1" x14ac:dyDescent="0.15"/>
    <row r="38" ht="20.100000000000001" customHeight="1" x14ac:dyDescent="0.15"/>
    <row r="39" ht="23.1" customHeight="1" x14ac:dyDescent="0.15"/>
  </sheetData>
  <sheetProtection sheet="1" objects="1" scenarios="1"/>
  <mergeCells count="18">
    <mergeCell ref="J5:K5"/>
    <mergeCell ref="L5:M5"/>
    <mergeCell ref="N5:O5"/>
    <mergeCell ref="P5:Q5"/>
    <mergeCell ref="A1:T1"/>
    <mergeCell ref="A3:T3"/>
    <mergeCell ref="A4:A5"/>
    <mergeCell ref="B4:E4"/>
    <mergeCell ref="F4:I4"/>
    <mergeCell ref="J4:M4"/>
    <mergeCell ref="N4:Q4"/>
    <mergeCell ref="R4:U4"/>
    <mergeCell ref="B5:C5"/>
    <mergeCell ref="D5:E5"/>
    <mergeCell ref="R5:S5"/>
    <mergeCell ref="T5:U5"/>
    <mergeCell ref="F5:G5"/>
    <mergeCell ref="H5:I5"/>
  </mergeCells>
  <phoneticPr fontId="9"/>
  <pageMargins left="0.70866141732283472" right="0.70866141732283472" top="0.78740157480314965" bottom="0.78740157480314965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W20"/>
  <sheetViews>
    <sheetView showGridLines="0" zoomScaleNormal="100" workbookViewId="0">
      <selection sqref="A1:XFD1048576"/>
    </sheetView>
  </sheetViews>
  <sheetFormatPr defaultColWidth="9" defaultRowHeight="13.5" x14ac:dyDescent="0.15"/>
  <cols>
    <col min="1" max="1" width="0.5" style="224" customWidth="1"/>
    <col min="2" max="2" width="14.625" style="257" customWidth="1"/>
    <col min="3" max="3" width="0.5" style="224" customWidth="1"/>
    <col min="4" max="4" width="7.125" style="257" customWidth="1"/>
    <col min="5" max="5" width="0.5" style="224" customWidth="1"/>
    <col min="6" max="6" width="7.375" style="257" customWidth="1"/>
    <col min="7" max="7" width="0.5" style="224" customWidth="1"/>
    <col min="8" max="8" width="7.375" style="257" customWidth="1"/>
    <col min="9" max="9" width="0.5" style="224" customWidth="1"/>
    <col min="10" max="10" width="7.375" style="257" customWidth="1"/>
    <col min="11" max="11" width="0.5" style="224" customWidth="1"/>
    <col min="12" max="12" width="7.375" style="257" customWidth="1"/>
    <col min="13" max="13" width="0.5" style="224" customWidth="1"/>
    <col min="14" max="14" width="7.375" style="257" customWidth="1"/>
    <col min="15" max="15" width="0.5" style="224" customWidth="1"/>
    <col min="16" max="16" width="7.375" style="257" customWidth="1"/>
    <col min="17" max="17" width="0.5" style="224" customWidth="1"/>
    <col min="18" max="18" width="8" style="257" customWidth="1"/>
    <col min="19" max="19" width="0.5" style="224" customWidth="1"/>
    <col min="20" max="20" width="8" style="257" customWidth="1"/>
    <col min="21" max="21" width="0.5" style="224" customWidth="1"/>
    <col min="22" max="16384" width="9" style="224"/>
  </cols>
  <sheetData>
    <row r="1" spans="1:23" ht="23.1" customHeight="1" x14ac:dyDescent="0.15">
      <c r="A1" s="719" t="s">
        <v>263</v>
      </c>
      <c r="B1" s="719"/>
      <c r="C1" s="719"/>
      <c r="D1" s="719"/>
      <c r="E1" s="719"/>
      <c r="F1" s="719"/>
      <c r="G1" s="719"/>
      <c r="H1" s="719"/>
      <c r="I1" s="719"/>
      <c r="J1" s="719"/>
      <c r="K1" s="719"/>
      <c r="L1" s="719"/>
      <c r="M1" s="719"/>
      <c r="N1" s="719"/>
      <c r="O1" s="719"/>
      <c r="P1" s="719"/>
      <c r="Q1" s="719"/>
      <c r="R1" s="719"/>
      <c r="S1" s="719"/>
      <c r="T1" s="719"/>
      <c r="U1" s="392"/>
    </row>
    <row r="2" spans="1:23" ht="23.1" customHeight="1" x14ac:dyDescent="0.15">
      <c r="A2" s="392"/>
      <c r="B2" s="391"/>
      <c r="C2" s="392"/>
      <c r="D2" s="391"/>
      <c r="E2" s="392"/>
      <c r="F2" s="391"/>
      <c r="G2" s="392"/>
      <c r="H2" s="391"/>
      <c r="I2" s="392"/>
      <c r="J2" s="391"/>
      <c r="K2" s="392"/>
      <c r="L2" s="391"/>
      <c r="M2" s="392"/>
      <c r="N2" s="391"/>
      <c r="O2" s="392"/>
      <c r="P2" s="391"/>
      <c r="Q2" s="392"/>
      <c r="R2" s="391"/>
      <c r="S2" s="392"/>
      <c r="T2" s="391"/>
      <c r="U2" s="392"/>
    </row>
    <row r="3" spans="1:23" ht="23.1" customHeight="1" x14ac:dyDescent="0.15">
      <c r="A3" s="392"/>
      <c r="B3" s="721" t="s">
        <v>194</v>
      </c>
      <c r="C3" s="721"/>
      <c r="D3" s="721"/>
      <c r="E3" s="721"/>
      <c r="F3" s="721"/>
      <c r="G3" s="721"/>
      <c r="H3" s="721"/>
      <c r="I3" s="721"/>
      <c r="J3" s="721"/>
      <c r="K3" s="721"/>
      <c r="L3" s="721"/>
      <c r="M3" s="721"/>
      <c r="N3" s="721"/>
      <c r="O3" s="721"/>
      <c r="P3" s="721"/>
      <c r="Q3" s="721"/>
      <c r="R3" s="721"/>
      <c r="S3" s="721"/>
      <c r="T3" s="721"/>
      <c r="U3" s="392"/>
    </row>
    <row r="4" spans="1:23" ht="20.100000000000001" customHeight="1" x14ac:dyDescent="0.15">
      <c r="A4" s="459"/>
      <c r="B4" s="717" t="s">
        <v>43</v>
      </c>
      <c r="C4" s="460"/>
      <c r="D4" s="726" t="s">
        <v>44</v>
      </c>
      <c r="E4" s="727"/>
      <c r="F4" s="720" t="s">
        <v>45</v>
      </c>
      <c r="G4" s="687"/>
      <c r="H4" s="687"/>
      <c r="I4" s="687"/>
      <c r="J4" s="687"/>
      <c r="K4" s="687"/>
      <c r="L4" s="687"/>
      <c r="M4" s="687"/>
      <c r="N4" s="687"/>
      <c r="O4" s="687"/>
      <c r="P4" s="687"/>
      <c r="Q4" s="688"/>
      <c r="R4" s="722" t="s">
        <v>41</v>
      </c>
      <c r="S4" s="723"/>
      <c r="T4" s="722" t="s">
        <v>42</v>
      </c>
      <c r="U4" s="723"/>
    </row>
    <row r="5" spans="1:23" ht="19.5" customHeight="1" x14ac:dyDescent="0.15">
      <c r="A5" s="461"/>
      <c r="B5" s="718"/>
      <c r="C5" s="462"/>
      <c r="D5" s="728"/>
      <c r="E5" s="729"/>
      <c r="F5" s="720" t="s">
        <v>46</v>
      </c>
      <c r="G5" s="688"/>
      <c r="H5" s="686" t="s">
        <v>47</v>
      </c>
      <c r="I5" s="688"/>
      <c r="J5" s="686" t="s">
        <v>48</v>
      </c>
      <c r="K5" s="688"/>
      <c r="L5" s="686" t="s">
        <v>49</v>
      </c>
      <c r="M5" s="688"/>
      <c r="N5" s="686" t="s">
        <v>50</v>
      </c>
      <c r="O5" s="688"/>
      <c r="P5" s="686" t="s">
        <v>51</v>
      </c>
      <c r="Q5" s="688"/>
      <c r="R5" s="724"/>
      <c r="S5" s="725"/>
      <c r="T5" s="724"/>
      <c r="U5" s="725"/>
    </row>
    <row r="6" spans="1:23" ht="6" customHeight="1" x14ac:dyDescent="0.15">
      <c r="A6" s="463"/>
      <c r="B6" s="464"/>
      <c r="C6" s="465"/>
      <c r="D6" s="433"/>
      <c r="E6" s="466"/>
      <c r="F6" s="464"/>
      <c r="G6" s="465"/>
      <c r="H6" s="464"/>
      <c r="I6" s="465"/>
      <c r="J6" s="464"/>
      <c r="K6" s="465"/>
      <c r="L6" s="464"/>
      <c r="M6" s="465"/>
      <c r="N6" s="464"/>
      <c r="O6" s="465"/>
      <c r="P6" s="464"/>
      <c r="Q6" s="465"/>
      <c r="R6" s="467"/>
      <c r="S6" s="468"/>
      <c r="T6" s="469"/>
      <c r="U6" s="468"/>
    </row>
    <row r="7" spans="1:23" ht="17.100000000000001" customHeight="1" x14ac:dyDescent="0.15">
      <c r="A7" s="463"/>
      <c r="B7" s="467" t="s">
        <v>471</v>
      </c>
      <c r="C7" s="468"/>
      <c r="D7" s="281">
        <f t="shared" ref="D7" si="0">SUM(R7:T7)</f>
        <v>4674</v>
      </c>
      <c r="E7" s="470"/>
      <c r="F7" s="279">
        <v>1726</v>
      </c>
      <c r="G7" s="280"/>
      <c r="H7" s="279">
        <v>787</v>
      </c>
      <c r="I7" s="283"/>
      <c r="J7" s="279">
        <v>617</v>
      </c>
      <c r="K7" s="283"/>
      <c r="L7" s="279">
        <v>1033</v>
      </c>
      <c r="M7" s="283"/>
      <c r="N7" s="279">
        <v>246</v>
      </c>
      <c r="O7" s="283"/>
      <c r="P7" s="279">
        <v>265</v>
      </c>
      <c r="Q7" s="283"/>
      <c r="R7" s="279">
        <v>4582</v>
      </c>
      <c r="S7" s="280"/>
      <c r="T7" s="279">
        <v>92</v>
      </c>
      <c r="U7" s="471"/>
    </row>
    <row r="8" spans="1:23" ht="17.100000000000001" customHeight="1" x14ac:dyDescent="0.15">
      <c r="A8" s="463"/>
      <c r="B8" s="467" t="s">
        <v>262</v>
      </c>
      <c r="C8" s="468"/>
      <c r="D8" s="281">
        <f>SUM(R8:T8)</f>
        <v>4798</v>
      </c>
      <c r="E8" s="470"/>
      <c r="F8" s="279">
        <v>1723</v>
      </c>
      <c r="G8" s="280"/>
      <c r="H8" s="279">
        <v>794</v>
      </c>
      <c r="I8" s="283"/>
      <c r="J8" s="279">
        <v>671</v>
      </c>
      <c r="K8" s="283"/>
      <c r="L8" s="279">
        <v>1089</v>
      </c>
      <c r="M8" s="283"/>
      <c r="N8" s="279">
        <v>252</v>
      </c>
      <c r="O8" s="283"/>
      <c r="P8" s="279">
        <v>269</v>
      </c>
      <c r="Q8" s="283"/>
      <c r="R8" s="279">
        <v>4702</v>
      </c>
      <c r="S8" s="280"/>
      <c r="T8" s="279">
        <v>96</v>
      </c>
      <c r="U8" s="471"/>
    </row>
    <row r="9" spans="1:23" ht="17.100000000000001" customHeight="1" x14ac:dyDescent="0.15">
      <c r="A9" s="463"/>
      <c r="B9" s="467" t="s">
        <v>292</v>
      </c>
      <c r="C9" s="468"/>
      <c r="D9" s="281">
        <f>SUM(R9:T9)</f>
        <v>4895</v>
      </c>
      <c r="E9" s="470"/>
      <c r="F9" s="279">
        <v>1769</v>
      </c>
      <c r="G9" s="280"/>
      <c r="H9" s="279">
        <v>808</v>
      </c>
      <c r="I9" s="283"/>
      <c r="J9" s="279">
        <v>671</v>
      </c>
      <c r="K9" s="283"/>
      <c r="L9" s="279">
        <v>1114</v>
      </c>
      <c r="M9" s="283"/>
      <c r="N9" s="279">
        <v>254</v>
      </c>
      <c r="O9" s="283"/>
      <c r="P9" s="279">
        <v>279</v>
      </c>
      <c r="Q9" s="283"/>
      <c r="R9" s="279">
        <v>4802</v>
      </c>
      <c r="S9" s="280"/>
      <c r="T9" s="279">
        <v>93</v>
      </c>
      <c r="U9" s="471"/>
    </row>
    <row r="10" spans="1:23" ht="17.100000000000001" customHeight="1" x14ac:dyDescent="0.15">
      <c r="A10" s="463"/>
      <c r="B10" s="467" t="s">
        <v>305</v>
      </c>
      <c r="C10" s="468"/>
      <c r="D10" s="281">
        <v>5030</v>
      </c>
      <c r="E10" s="470"/>
      <c r="F10" s="472">
        <v>1824</v>
      </c>
      <c r="G10" s="279"/>
      <c r="H10" s="281">
        <v>824</v>
      </c>
      <c r="I10" s="279"/>
      <c r="J10" s="281">
        <v>687</v>
      </c>
      <c r="K10" s="279"/>
      <c r="L10" s="281">
        <v>1141</v>
      </c>
      <c r="M10" s="279"/>
      <c r="N10" s="281">
        <v>260</v>
      </c>
      <c r="O10" s="279"/>
      <c r="P10" s="281">
        <v>294</v>
      </c>
      <c r="Q10" s="279"/>
      <c r="R10" s="281">
        <v>4939</v>
      </c>
      <c r="S10" s="279"/>
      <c r="T10" s="281">
        <v>91</v>
      </c>
      <c r="U10" s="471"/>
    </row>
    <row r="11" spans="1:23" ht="17.100000000000001" customHeight="1" x14ac:dyDescent="0.15">
      <c r="A11" s="463"/>
      <c r="B11" s="467" t="s">
        <v>401</v>
      </c>
      <c r="C11" s="468"/>
      <c r="D11" s="281">
        <v>5068</v>
      </c>
      <c r="E11" s="470"/>
      <c r="F11" s="472">
        <v>1857</v>
      </c>
      <c r="G11" s="279"/>
      <c r="H11" s="281">
        <v>817</v>
      </c>
      <c r="I11" s="279"/>
      <c r="J11" s="281">
        <v>679</v>
      </c>
      <c r="K11" s="279"/>
      <c r="L11" s="281">
        <v>1143</v>
      </c>
      <c r="M11" s="279"/>
      <c r="N11" s="281">
        <v>264</v>
      </c>
      <c r="O11" s="279"/>
      <c r="P11" s="281">
        <v>308</v>
      </c>
      <c r="Q11" s="279"/>
      <c r="R11" s="281">
        <v>4979</v>
      </c>
      <c r="S11" s="279"/>
      <c r="T11" s="281">
        <v>89</v>
      </c>
      <c r="U11" s="471"/>
    </row>
    <row r="12" spans="1:23" s="286" customFormat="1" ht="17.100000000000001" customHeight="1" x14ac:dyDescent="0.15">
      <c r="A12" s="473"/>
      <c r="B12" s="467" t="s">
        <v>472</v>
      </c>
      <c r="C12" s="474"/>
      <c r="D12" s="475">
        <f>SUM(R12:T12)</f>
        <v>4992</v>
      </c>
      <c r="E12" s="476"/>
      <c r="F12" s="477">
        <f>SUM(F14:F19)</f>
        <v>1822</v>
      </c>
      <c r="G12" s="478"/>
      <c r="H12" s="475">
        <f>SUM(H14:H19)</f>
        <v>802</v>
      </c>
      <c r="I12" s="478"/>
      <c r="J12" s="475">
        <f>SUM(J14:J19)</f>
        <v>671</v>
      </c>
      <c r="K12" s="478"/>
      <c r="L12" s="475">
        <f>SUM(L14:L19)</f>
        <v>1140</v>
      </c>
      <c r="M12" s="478"/>
      <c r="N12" s="475">
        <f>SUM(N14:N19)</f>
        <v>265</v>
      </c>
      <c r="O12" s="478"/>
      <c r="P12" s="475">
        <f>SUM(P14:P19)</f>
        <v>292</v>
      </c>
      <c r="Q12" s="478"/>
      <c r="R12" s="475">
        <f>SUM(R14:R19)</f>
        <v>4912</v>
      </c>
      <c r="S12" s="478"/>
      <c r="T12" s="475">
        <f>SUM(T14:T19)</f>
        <v>80</v>
      </c>
      <c r="U12" s="479"/>
    </row>
    <row r="13" spans="1:23" ht="10.5" customHeight="1" x14ac:dyDescent="0.15">
      <c r="A13" s="463"/>
      <c r="B13" s="467"/>
      <c r="C13" s="468"/>
      <c r="D13" s="475"/>
      <c r="E13" s="476"/>
      <c r="F13" s="279"/>
      <c r="G13" s="280"/>
      <c r="H13" s="279"/>
      <c r="I13" s="283"/>
      <c r="J13" s="279"/>
      <c r="K13" s="283"/>
      <c r="L13" s="279"/>
      <c r="M13" s="283"/>
      <c r="N13" s="279"/>
      <c r="O13" s="283"/>
      <c r="P13" s="279"/>
      <c r="Q13" s="283"/>
      <c r="R13" s="279"/>
      <c r="S13" s="280"/>
      <c r="T13" s="279"/>
      <c r="U13" s="471"/>
    </row>
    <row r="14" spans="1:23" ht="17.100000000000001" customHeight="1" x14ac:dyDescent="0.15">
      <c r="A14" s="463"/>
      <c r="B14" s="480" t="s">
        <v>52</v>
      </c>
      <c r="C14" s="481"/>
      <c r="D14" s="281">
        <f>SUM(R14:T14)</f>
        <v>362</v>
      </c>
      <c r="E14" s="482"/>
      <c r="F14" s="450">
        <v>111</v>
      </c>
      <c r="G14" s="283"/>
      <c r="H14" s="450">
        <v>117</v>
      </c>
      <c r="I14" s="283"/>
      <c r="J14" s="450">
        <v>24</v>
      </c>
      <c r="K14" s="283"/>
      <c r="L14" s="450">
        <v>35</v>
      </c>
      <c r="M14" s="283"/>
      <c r="N14" s="450">
        <v>55</v>
      </c>
      <c r="O14" s="283"/>
      <c r="P14" s="450">
        <v>20</v>
      </c>
      <c r="Q14" s="283"/>
      <c r="R14" s="284">
        <v>359</v>
      </c>
      <c r="S14" s="283"/>
      <c r="T14" s="279">
        <v>3</v>
      </c>
      <c r="U14" s="471"/>
      <c r="W14" s="279"/>
    </row>
    <row r="15" spans="1:23" ht="17.100000000000001" customHeight="1" x14ac:dyDescent="0.15">
      <c r="A15" s="463"/>
      <c r="B15" s="483" t="s">
        <v>53</v>
      </c>
      <c r="C15" s="481"/>
      <c r="D15" s="281">
        <f t="shared" ref="D15:D17" si="1">SUM(R15:T15)</f>
        <v>412</v>
      </c>
      <c r="E15" s="482"/>
      <c r="F15" s="450">
        <v>18</v>
      </c>
      <c r="G15" s="283"/>
      <c r="H15" s="450">
        <v>97</v>
      </c>
      <c r="I15" s="283"/>
      <c r="J15" s="450">
        <f>48+1</f>
        <v>49</v>
      </c>
      <c r="K15" s="283"/>
      <c r="L15" s="450">
        <v>84</v>
      </c>
      <c r="M15" s="283"/>
      <c r="N15" s="450">
        <v>1</v>
      </c>
      <c r="O15" s="283"/>
      <c r="P15" s="450">
        <v>163</v>
      </c>
      <c r="Q15" s="283"/>
      <c r="R15" s="284">
        <v>400</v>
      </c>
      <c r="S15" s="283"/>
      <c r="T15" s="279">
        <v>12</v>
      </c>
      <c r="U15" s="471"/>
      <c r="W15" s="279"/>
    </row>
    <row r="16" spans="1:23" ht="17.100000000000001" customHeight="1" x14ac:dyDescent="0.15">
      <c r="A16" s="463"/>
      <c r="B16" s="483" t="s">
        <v>54</v>
      </c>
      <c r="C16" s="481"/>
      <c r="D16" s="281">
        <f t="shared" si="1"/>
        <v>45</v>
      </c>
      <c r="E16" s="482"/>
      <c r="F16" s="450">
        <f>1+2</f>
        <v>3</v>
      </c>
      <c r="G16" s="283"/>
      <c r="H16" s="450">
        <f>2+2</f>
        <v>4</v>
      </c>
      <c r="I16" s="283"/>
      <c r="J16" s="450">
        <v>25</v>
      </c>
      <c r="K16" s="283"/>
      <c r="L16" s="450">
        <v>13</v>
      </c>
      <c r="M16" s="283"/>
      <c r="N16" s="284">
        <v>0</v>
      </c>
      <c r="O16" s="283"/>
      <c r="P16" s="284">
        <v>0</v>
      </c>
      <c r="Q16" s="283"/>
      <c r="R16" s="284">
        <v>45</v>
      </c>
      <c r="S16" s="283"/>
      <c r="T16" s="279">
        <v>0</v>
      </c>
      <c r="U16" s="471"/>
      <c r="W16" s="279"/>
    </row>
    <row r="17" spans="1:23" ht="17.100000000000001" customHeight="1" x14ac:dyDescent="0.15">
      <c r="A17" s="463"/>
      <c r="B17" s="480" t="s">
        <v>55</v>
      </c>
      <c r="C17" s="481"/>
      <c r="D17" s="281">
        <f t="shared" si="1"/>
        <v>2484</v>
      </c>
      <c r="E17" s="476"/>
      <c r="F17" s="450">
        <v>574</v>
      </c>
      <c r="G17" s="283"/>
      <c r="H17" s="450">
        <v>561</v>
      </c>
      <c r="I17" s="283"/>
      <c r="J17" s="450">
        <v>390</v>
      </c>
      <c r="K17" s="283"/>
      <c r="L17" s="450">
        <v>641</v>
      </c>
      <c r="M17" s="283"/>
      <c r="N17" s="450">
        <v>209</v>
      </c>
      <c r="O17" s="283"/>
      <c r="P17" s="450">
        <v>109</v>
      </c>
      <c r="Q17" s="283"/>
      <c r="R17" s="284">
        <v>2426</v>
      </c>
      <c r="S17" s="280"/>
      <c r="T17" s="279">
        <v>58</v>
      </c>
      <c r="U17" s="471"/>
      <c r="W17" s="279"/>
    </row>
    <row r="18" spans="1:23" ht="17.100000000000001" customHeight="1" x14ac:dyDescent="0.15">
      <c r="A18" s="463"/>
      <c r="B18" s="480" t="s">
        <v>293</v>
      </c>
      <c r="C18" s="481"/>
      <c r="D18" s="484" t="s">
        <v>9</v>
      </c>
      <c r="E18" s="482"/>
      <c r="F18" s="484" t="s">
        <v>9</v>
      </c>
      <c r="G18" s="283"/>
      <c r="H18" s="484" t="s">
        <v>9</v>
      </c>
      <c r="I18" s="283"/>
      <c r="J18" s="484" t="s">
        <v>9</v>
      </c>
      <c r="K18" s="283"/>
      <c r="L18" s="484" t="s">
        <v>9</v>
      </c>
      <c r="M18" s="283"/>
      <c r="N18" s="484" t="s">
        <v>9</v>
      </c>
      <c r="O18" s="283"/>
      <c r="P18" s="484" t="s">
        <v>9</v>
      </c>
      <c r="Q18" s="283"/>
      <c r="R18" s="484" t="s">
        <v>9</v>
      </c>
      <c r="S18" s="283"/>
      <c r="T18" s="484" t="s">
        <v>9</v>
      </c>
      <c r="U18" s="283"/>
    </row>
    <row r="19" spans="1:23" ht="17.100000000000001" customHeight="1" x14ac:dyDescent="0.15">
      <c r="A19" s="461"/>
      <c r="B19" s="485" t="s">
        <v>56</v>
      </c>
      <c r="C19" s="486"/>
      <c r="D19" s="487">
        <f>SUM(R19:T19)</f>
        <v>1689</v>
      </c>
      <c r="E19" s="488"/>
      <c r="F19" s="489">
        <v>1116</v>
      </c>
      <c r="G19" s="456"/>
      <c r="H19" s="455">
        <v>23</v>
      </c>
      <c r="I19" s="456"/>
      <c r="J19" s="455">
        <v>183</v>
      </c>
      <c r="K19" s="456"/>
      <c r="L19" s="455">
        <v>367</v>
      </c>
      <c r="M19" s="456"/>
      <c r="N19" s="457">
        <v>0</v>
      </c>
      <c r="O19" s="456"/>
      <c r="P19" s="457">
        <v>0</v>
      </c>
      <c r="Q19" s="456"/>
      <c r="R19" s="490">
        <v>1682</v>
      </c>
      <c r="S19" s="456"/>
      <c r="T19" s="457">
        <v>7</v>
      </c>
      <c r="U19" s="491"/>
    </row>
    <row r="20" spans="1:23" x14ac:dyDescent="0.15">
      <c r="A20" s="492" t="s">
        <v>271</v>
      </c>
      <c r="D20" s="225"/>
      <c r="E20" s="286"/>
      <c r="F20" s="225"/>
      <c r="G20" s="286"/>
      <c r="H20" s="225"/>
      <c r="I20" s="286"/>
      <c r="J20" s="225"/>
      <c r="K20" s="286"/>
      <c r="L20" s="225"/>
      <c r="M20" s="286"/>
      <c r="N20" s="225"/>
      <c r="O20" s="286"/>
      <c r="P20" s="225"/>
      <c r="Q20" s="286"/>
      <c r="R20" s="225"/>
      <c r="S20" s="286"/>
      <c r="T20" s="225"/>
    </row>
  </sheetData>
  <sheetProtection sheet="1" objects="1" scenarios="1"/>
  <mergeCells count="13">
    <mergeCell ref="N5:O5"/>
    <mergeCell ref="L5:M5"/>
    <mergeCell ref="B4:B5"/>
    <mergeCell ref="A1:T1"/>
    <mergeCell ref="J5:K5"/>
    <mergeCell ref="H5:I5"/>
    <mergeCell ref="F5:G5"/>
    <mergeCell ref="B3:T3"/>
    <mergeCell ref="R4:S5"/>
    <mergeCell ref="T4:U5"/>
    <mergeCell ref="D4:E5"/>
    <mergeCell ref="F4:Q4"/>
    <mergeCell ref="P5:Q5"/>
  </mergeCells>
  <phoneticPr fontId="9"/>
  <pageMargins left="0.70866141732283472" right="0.70866141732283472" top="0.78740157480314965" bottom="0.78740157480314965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I13"/>
  <sheetViews>
    <sheetView showGridLines="0" zoomScaleNormal="100" zoomScaleSheetLayoutView="112" workbookViewId="0">
      <selection activeCell="B9" sqref="B9"/>
    </sheetView>
  </sheetViews>
  <sheetFormatPr defaultColWidth="9" defaultRowHeight="13.5" x14ac:dyDescent="0.15"/>
  <cols>
    <col min="1" max="1" width="17.125" style="224" customWidth="1"/>
    <col min="2" max="2" width="16.625" style="257" customWidth="1"/>
    <col min="3" max="3" width="0.875" style="224" customWidth="1"/>
    <col min="4" max="4" width="16.625" style="257" customWidth="1"/>
    <col min="5" max="5" width="0.875" style="224" customWidth="1"/>
    <col min="6" max="6" width="16.625" style="257" customWidth="1"/>
    <col min="7" max="7" width="0.875" style="224" customWidth="1"/>
    <col min="8" max="8" width="16.625" style="257" customWidth="1"/>
    <col min="9" max="9" width="0.875" style="224" customWidth="1"/>
    <col min="10" max="16384" width="9" style="224"/>
  </cols>
  <sheetData>
    <row r="1" spans="1:9" ht="23.1" customHeight="1" x14ac:dyDescent="0.15">
      <c r="A1" s="690" t="s">
        <v>264</v>
      </c>
      <c r="B1" s="690"/>
      <c r="C1" s="690"/>
      <c r="D1" s="690"/>
      <c r="E1" s="690"/>
      <c r="F1" s="690"/>
      <c r="G1" s="690"/>
      <c r="H1" s="690"/>
    </row>
    <row r="2" spans="1:9" ht="23.1" customHeight="1" x14ac:dyDescent="0.15"/>
    <row r="3" spans="1:9" ht="23.1" customHeight="1" x14ac:dyDescent="0.15">
      <c r="A3" s="712" t="s">
        <v>357</v>
      </c>
      <c r="B3" s="712"/>
      <c r="C3" s="712"/>
      <c r="D3" s="712"/>
      <c r="E3" s="712"/>
      <c r="F3" s="712"/>
      <c r="G3" s="712"/>
      <c r="H3" s="712"/>
    </row>
    <row r="4" spans="1:9" ht="20.100000000000001" customHeight="1" x14ac:dyDescent="0.15">
      <c r="A4" s="443" t="s">
        <v>57</v>
      </c>
      <c r="B4" s="730" t="s">
        <v>44</v>
      </c>
      <c r="C4" s="731"/>
      <c r="D4" s="732" t="s">
        <v>46</v>
      </c>
      <c r="E4" s="733"/>
      <c r="F4" s="730" t="s">
        <v>47</v>
      </c>
      <c r="G4" s="733"/>
      <c r="H4" s="730" t="s">
        <v>48</v>
      </c>
      <c r="I4" s="733"/>
    </row>
    <row r="5" spans="1:9" ht="6" customHeight="1" x14ac:dyDescent="0.15">
      <c r="A5" s="444"/>
      <c r="B5" s="445"/>
      <c r="C5" s="446"/>
      <c r="D5" s="447"/>
      <c r="E5" s="448"/>
      <c r="F5" s="445"/>
      <c r="G5" s="448"/>
      <c r="H5" s="445"/>
      <c r="I5" s="448"/>
    </row>
    <row r="6" spans="1:9" ht="18" customHeight="1" x14ac:dyDescent="0.15">
      <c r="A6" s="278" t="s">
        <v>473</v>
      </c>
      <c r="B6" s="359">
        <f t="shared" ref="B6:B7" si="0">SUM(D6:I6)</f>
        <v>1210</v>
      </c>
      <c r="C6" s="449"/>
      <c r="D6" s="450">
        <v>176</v>
      </c>
      <c r="E6" s="283"/>
      <c r="F6" s="284">
        <v>714</v>
      </c>
      <c r="G6" s="283"/>
      <c r="H6" s="284">
        <v>320</v>
      </c>
      <c r="I6" s="451"/>
    </row>
    <row r="7" spans="1:9" ht="18" customHeight="1" x14ac:dyDescent="0.15">
      <c r="A7" s="278" t="s">
        <v>245</v>
      </c>
      <c r="B7" s="359">
        <f t="shared" si="0"/>
        <v>1324</v>
      </c>
      <c r="C7" s="449"/>
      <c r="D7" s="450">
        <v>185</v>
      </c>
      <c r="E7" s="283"/>
      <c r="F7" s="284">
        <v>787</v>
      </c>
      <c r="G7" s="283"/>
      <c r="H7" s="284">
        <v>352</v>
      </c>
      <c r="I7" s="451"/>
    </row>
    <row r="8" spans="1:9" ht="18" customHeight="1" x14ac:dyDescent="0.15">
      <c r="A8" s="278" t="s">
        <v>294</v>
      </c>
      <c r="B8" s="359">
        <f>SUM(D8:H8)</f>
        <v>1475</v>
      </c>
      <c r="C8" s="449"/>
      <c r="D8" s="450">
        <v>193</v>
      </c>
      <c r="E8" s="283"/>
      <c r="F8" s="284">
        <v>887</v>
      </c>
      <c r="G8" s="283"/>
      <c r="H8" s="284">
        <v>395</v>
      </c>
      <c r="I8" s="451"/>
    </row>
    <row r="9" spans="1:9" ht="18" customHeight="1" x14ac:dyDescent="0.15">
      <c r="A9" s="278" t="s">
        <v>306</v>
      </c>
      <c r="B9" s="359">
        <f>SUM(D9:H9)</f>
        <v>1572</v>
      </c>
      <c r="C9" s="452"/>
      <c r="D9" s="450">
        <v>194</v>
      </c>
      <c r="E9" s="283"/>
      <c r="F9" s="284">
        <v>962</v>
      </c>
      <c r="G9" s="283"/>
      <c r="H9" s="284">
        <v>416</v>
      </c>
      <c r="I9" s="451"/>
    </row>
    <row r="10" spans="1:9" ht="18" customHeight="1" x14ac:dyDescent="0.15">
      <c r="A10" s="278" t="s">
        <v>402</v>
      </c>
      <c r="B10" s="359">
        <v>1607</v>
      </c>
      <c r="C10" s="452"/>
      <c r="D10" s="450">
        <v>200</v>
      </c>
      <c r="E10" s="283"/>
      <c r="F10" s="284">
        <v>968</v>
      </c>
      <c r="G10" s="283"/>
      <c r="H10" s="284">
        <v>439</v>
      </c>
      <c r="I10" s="451"/>
    </row>
    <row r="11" spans="1:9" ht="18" customHeight="1" x14ac:dyDescent="0.15">
      <c r="A11" s="278" t="s">
        <v>474</v>
      </c>
      <c r="B11" s="359">
        <v>1747</v>
      </c>
      <c r="C11" s="452"/>
      <c r="D11" s="450">
        <v>212</v>
      </c>
      <c r="E11" s="283"/>
      <c r="F11" s="284">
        <v>1052</v>
      </c>
      <c r="G11" s="283"/>
      <c r="H11" s="284">
        <v>483</v>
      </c>
      <c r="I11" s="451"/>
    </row>
    <row r="12" spans="1:9" ht="6" customHeight="1" x14ac:dyDescent="0.15">
      <c r="A12" s="288"/>
      <c r="B12" s="453"/>
      <c r="C12" s="454"/>
      <c r="D12" s="455"/>
      <c r="E12" s="456"/>
      <c r="F12" s="457"/>
      <c r="G12" s="456"/>
      <c r="H12" s="457"/>
      <c r="I12" s="458"/>
    </row>
    <row r="13" spans="1:9" ht="23.1" customHeight="1" x14ac:dyDescent="0.15"/>
  </sheetData>
  <sheetProtection sheet="1" objects="1" scenarios="1"/>
  <mergeCells count="6">
    <mergeCell ref="A1:H1"/>
    <mergeCell ref="A3:H3"/>
    <mergeCell ref="B4:C4"/>
    <mergeCell ref="D4:E4"/>
    <mergeCell ref="F4:G4"/>
    <mergeCell ref="H4:I4"/>
  </mergeCells>
  <phoneticPr fontId="9"/>
  <pageMargins left="0.70866141732283472" right="0.70866141732283472" top="0.78740157480314965" bottom="0.78740157480314965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S35"/>
  <sheetViews>
    <sheetView showGridLines="0" zoomScale="142" zoomScaleNormal="142" zoomScaleSheetLayoutView="100" workbookViewId="0">
      <selection activeCell="B14" sqref="B14"/>
    </sheetView>
  </sheetViews>
  <sheetFormatPr defaultColWidth="9" defaultRowHeight="13.5" x14ac:dyDescent="0.15"/>
  <cols>
    <col min="1" max="1" width="12.625" style="224" customWidth="1"/>
    <col min="2" max="2" width="9.625" style="257" customWidth="1"/>
    <col min="3" max="3" width="0.5" style="224" customWidth="1"/>
    <col min="4" max="4" width="10.125" style="257" customWidth="1"/>
    <col min="5" max="5" width="0.5" style="224" customWidth="1"/>
    <col min="6" max="6" width="10.125" style="257" customWidth="1"/>
    <col min="7" max="7" width="0.5" style="224" customWidth="1"/>
    <col min="8" max="8" width="10.125" style="257" customWidth="1"/>
    <col min="9" max="9" width="0.5" style="224" customWidth="1"/>
    <col min="10" max="10" width="10.125" style="257" customWidth="1"/>
    <col min="11" max="11" width="0.5" style="224" customWidth="1"/>
    <col min="12" max="12" width="10.125" style="257" customWidth="1"/>
    <col min="13" max="13" width="0.5" style="224" customWidth="1"/>
    <col min="14" max="14" width="10.125" style="257" customWidth="1"/>
    <col min="15" max="15" width="0.5" style="224" customWidth="1"/>
    <col min="16" max="16" width="9.375" style="257" customWidth="1"/>
    <col min="17" max="17" width="0.5" style="224" customWidth="1"/>
    <col min="18" max="18" width="9.375" style="257" customWidth="1"/>
    <col min="19" max="19" width="0.5" style="224" customWidth="1"/>
    <col min="20" max="16384" width="9" style="224"/>
  </cols>
  <sheetData>
    <row r="1" spans="1:19" ht="23.1" customHeight="1" x14ac:dyDescent="0.15">
      <c r="A1" s="690" t="s">
        <v>243</v>
      </c>
      <c r="B1" s="690"/>
      <c r="C1" s="690"/>
      <c r="D1" s="690"/>
      <c r="E1" s="690"/>
      <c r="F1" s="690"/>
      <c r="G1" s="690"/>
      <c r="H1" s="690"/>
      <c r="I1" s="690"/>
      <c r="J1" s="690"/>
      <c r="K1" s="690"/>
      <c r="L1" s="690"/>
      <c r="M1" s="690"/>
      <c r="N1" s="690"/>
      <c r="O1" s="690"/>
      <c r="P1" s="390"/>
    </row>
    <row r="2" spans="1:19" ht="23.1" customHeight="1" x14ac:dyDescent="0.15"/>
    <row r="3" spans="1:19" ht="23.1" customHeight="1" x14ac:dyDescent="0.15">
      <c r="A3" s="224" t="s">
        <v>244</v>
      </c>
      <c r="B3" s="224"/>
      <c r="D3" s="224"/>
      <c r="F3" s="224"/>
      <c r="H3" s="224"/>
      <c r="J3" s="224"/>
      <c r="L3" s="224"/>
      <c r="N3" s="224"/>
      <c r="P3" s="224"/>
      <c r="R3" s="224"/>
    </row>
    <row r="4" spans="1:19" ht="22.5" customHeight="1" x14ac:dyDescent="0.15">
      <c r="A4" s="721" t="s">
        <v>299</v>
      </c>
      <c r="B4" s="721"/>
      <c r="C4" s="721"/>
      <c r="D4" s="721"/>
      <c r="E4" s="721"/>
      <c r="F4" s="721"/>
      <c r="G4" s="721"/>
      <c r="H4" s="721"/>
      <c r="I4" s="721"/>
      <c r="J4" s="721"/>
      <c r="K4" s="721"/>
      <c r="L4" s="721"/>
      <c r="M4" s="721"/>
      <c r="N4" s="721"/>
      <c r="O4" s="721"/>
      <c r="P4" s="391"/>
      <c r="Q4" s="391"/>
      <c r="R4" s="391"/>
      <c r="S4" s="392"/>
    </row>
    <row r="5" spans="1:19" ht="13.5" customHeight="1" x14ac:dyDescent="0.15">
      <c r="A5" s="736" t="s">
        <v>147</v>
      </c>
      <c r="B5" s="738" t="s">
        <v>157</v>
      </c>
      <c r="C5" s="739"/>
      <c r="D5" s="746" t="s">
        <v>283</v>
      </c>
      <c r="E5" s="744"/>
      <c r="F5" s="680" t="s">
        <v>284</v>
      </c>
      <c r="G5" s="691"/>
      <c r="H5" s="680" t="s">
        <v>285</v>
      </c>
      <c r="I5" s="691"/>
      <c r="J5" s="738" t="s">
        <v>286</v>
      </c>
      <c r="K5" s="744"/>
      <c r="L5" s="680" t="s">
        <v>287</v>
      </c>
      <c r="M5" s="691"/>
      <c r="N5" s="738" t="s">
        <v>158</v>
      </c>
      <c r="O5" s="744"/>
      <c r="P5" s="734"/>
      <c r="Q5" s="735"/>
    </row>
    <row r="6" spans="1:19" x14ac:dyDescent="0.15">
      <c r="A6" s="737"/>
      <c r="B6" s="740"/>
      <c r="C6" s="741"/>
      <c r="D6" s="747"/>
      <c r="E6" s="745"/>
      <c r="F6" s="683"/>
      <c r="G6" s="692"/>
      <c r="H6" s="683"/>
      <c r="I6" s="692"/>
      <c r="J6" s="740"/>
      <c r="K6" s="745"/>
      <c r="L6" s="683"/>
      <c r="M6" s="692"/>
      <c r="N6" s="740"/>
      <c r="O6" s="745"/>
      <c r="P6" s="734"/>
      <c r="Q6" s="735"/>
    </row>
    <row r="7" spans="1:19" ht="6" customHeight="1" x14ac:dyDescent="0.15">
      <c r="A7" s="393"/>
      <c r="B7" s="394"/>
      <c r="C7" s="395"/>
      <c r="D7" s="396"/>
      <c r="E7" s="397"/>
      <c r="F7" s="398"/>
      <c r="G7" s="399"/>
      <c r="H7" s="398"/>
      <c r="I7" s="399"/>
      <c r="J7" s="394"/>
      <c r="K7" s="397"/>
      <c r="L7" s="398"/>
      <c r="M7" s="400"/>
      <c r="N7" s="394"/>
      <c r="O7" s="397"/>
      <c r="P7" s="401"/>
      <c r="Q7" s="402"/>
    </row>
    <row r="8" spans="1:19" ht="16.5" customHeight="1" x14ac:dyDescent="0.15">
      <c r="A8" s="278" t="s">
        <v>475</v>
      </c>
      <c r="B8" s="403">
        <f>SUM(D8:O8)</f>
        <v>8019</v>
      </c>
      <c r="C8" s="404"/>
      <c r="D8" s="405">
        <v>3565</v>
      </c>
      <c r="E8" s="406"/>
      <c r="F8" s="403">
        <v>852</v>
      </c>
      <c r="G8" s="406"/>
      <c r="H8" s="403">
        <v>0</v>
      </c>
      <c r="I8" s="406"/>
      <c r="J8" s="403">
        <v>322</v>
      </c>
      <c r="K8" s="406"/>
      <c r="L8" s="403">
        <v>2917</v>
      </c>
      <c r="M8" s="406"/>
      <c r="N8" s="403">
        <v>363</v>
      </c>
      <c r="O8" s="267"/>
      <c r="P8" s="407"/>
      <c r="Q8" s="259"/>
    </row>
    <row r="9" spans="1:19" ht="6" customHeight="1" x14ac:dyDescent="0.15">
      <c r="A9" s="408"/>
      <c r="B9" s="409"/>
      <c r="C9" s="410"/>
      <c r="D9" s="411"/>
      <c r="E9" s="412"/>
      <c r="F9" s="409"/>
      <c r="G9" s="412"/>
      <c r="H9" s="409"/>
      <c r="I9" s="412"/>
      <c r="J9" s="409"/>
      <c r="K9" s="412"/>
      <c r="L9" s="409"/>
      <c r="M9" s="410"/>
      <c r="N9" s="409"/>
      <c r="O9" s="413"/>
      <c r="P9" s="407"/>
      <c r="Q9" s="259"/>
    </row>
    <row r="10" spans="1:19" ht="13.5" customHeight="1" x14ac:dyDescent="0.15">
      <c r="A10" s="414"/>
      <c r="B10" s="414"/>
      <c r="C10" s="414"/>
      <c r="D10" s="414"/>
      <c r="E10" s="414"/>
      <c r="F10" s="414"/>
      <c r="G10" s="414"/>
      <c r="H10" s="414"/>
      <c r="I10" s="414"/>
      <c r="J10" s="414"/>
      <c r="K10" s="414"/>
      <c r="L10" s="414"/>
      <c r="M10" s="414"/>
      <c r="N10" s="414"/>
      <c r="O10" s="414"/>
      <c r="P10" s="414"/>
      <c r="Q10" s="414"/>
      <c r="R10" s="414"/>
    </row>
    <row r="11" spans="1:19" ht="13.5" customHeight="1" x14ac:dyDescent="0.15">
      <c r="A11" s="736" t="s">
        <v>147</v>
      </c>
      <c r="B11" s="738" t="s">
        <v>157</v>
      </c>
      <c r="C11" s="739"/>
      <c r="D11" s="742" t="s">
        <v>300</v>
      </c>
      <c r="E11" s="691"/>
      <c r="F11" s="738" t="s">
        <v>359</v>
      </c>
      <c r="G11" s="744"/>
      <c r="H11" s="680" t="s">
        <v>360</v>
      </c>
      <c r="I11" s="691"/>
      <c r="J11" s="738" t="s">
        <v>361</v>
      </c>
      <c r="K11" s="744"/>
      <c r="L11" s="680" t="s">
        <v>362</v>
      </c>
      <c r="M11" s="691"/>
      <c r="N11" s="738" t="s">
        <v>158</v>
      </c>
      <c r="O11" s="744"/>
      <c r="P11" s="734"/>
      <c r="Q11" s="735"/>
    </row>
    <row r="12" spans="1:19" x14ac:dyDescent="0.15">
      <c r="A12" s="737"/>
      <c r="B12" s="740"/>
      <c r="C12" s="741"/>
      <c r="D12" s="743"/>
      <c r="E12" s="692"/>
      <c r="F12" s="740"/>
      <c r="G12" s="745"/>
      <c r="H12" s="683"/>
      <c r="I12" s="692"/>
      <c r="J12" s="740"/>
      <c r="K12" s="745"/>
      <c r="L12" s="683"/>
      <c r="M12" s="692"/>
      <c r="N12" s="740"/>
      <c r="O12" s="745"/>
      <c r="P12" s="734"/>
      <c r="Q12" s="735"/>
    </row>
    <row r="13" spans="1:19" ht="13.5" customHeight="1" x14ac:dyDescent="0.15">
      <c r="A13" s="393"/>
      <c r="B13" s="394"/>
      <c r="C13" s="395"/>
      <c r="D13" s="396"/>
      <c r="E13" s="397"/>
      <c r="F13" s="398"/>
      <c r="G13" s="399"/>
      <c r="H13" s="398"/>
      <c r="I13" s="399"/>
      <c r="J13" s="394"/>
      <c r="K13" s="397"/>
      <c r="L13" s="398"/>
      <c r="M13" s="400"/>
      <c r="N13" s="394"/>
      <c r="O13" s="397"/>
      <c r="P13" s="401"/>
      <c r="Q13" s="402"/>
    </row>
    <row r="14" spans="1:19" ht="13.5" customHeight="1" x14ac:dyDescent="0.15">
      <c r="A14" s="278" t="s">
        <v>486</v>
      </c>
      <c r="B14" s="403">
        <f>SUM(D14:O14)</f>
        <v>422</v>
      </c>
      <c r="C14" s="415"/>
      <c r="D14" s="416">
        <v>247</v>
      </c>
      <c r="E14" s="417"/>
      <c r="F14" s="418">
        <v>1</v>
      </c>
      <c r="G14" s="419"/>
      <c r="H14" s="418">
        <v>15</v>
      </c>
      <c r="I14" s="419"/>
      <c r="J14" s="420">
        <v>1</v>
      </c>
      <c r="K14" s="417"/>
      <c r="L14" s="418">
        <v>155</v>
      </c>
      <c r="M14" s="421"/>
      <c r="N14" s="420">
        <v>3</v>
      </c>
      <c r="O14" s="422"/>
      <c r="P14" s="401"/>
      <c r="Q14" s="402"/>
    </row>
    <row r="15" spans="1:19" ht="16.5" customHeight="1" x14ac:dyDescent="0.15">
      <c r="A15" s="278" t="s">
        <v>279</v>
      </c>
      <c r="B15" s="403">
        <f>SUM(D15:O15)</f>
        <v>520</v>
      </c>
      <c r="C15" s="404"/>
      <c r="D15" s="405">
        <v>314</v>
      </c>
      <c r="E15" s="406"/>
      <c r="F15" s="403">
        <v>0</v>
      </c>
      <c r="G15" s="406"/>
      <c r="H15" s="403">
        <v>20</v>
      </c>
      <c r="I15" s="406"/>
      <c r="J15" s="403">
        <v>1</v>
      </c>
      <c r="K15" s="406"/>
      <c r="L15" s="403">
        <v>182</v>
      </c>
      <c r="M15" s="406"/>
      <c r="N15" s="403">
        <v>3</v>
      </c>
      <c r="O15" s="267"/>
      <c r="P15" s="407"/>
      <c r="Q15" s="259"/>
    </row>
    <row r="16" spans="1:19" ht="16.5" customHeight="1" x14ac:dyDescent="0.15">
      <c r="A16" s="278" t="s">
        <v>307</v>
      </c>
      <c r="B16" s="403">
        <f>SUM(D16:O16)</f>
        <v>505</v>
      </c>
      <c r="C16" s="404"/>
      <c r="D16" s="405">
        <v>301</v>
      </c>
      <c r="E16" s="406"/>
      <c r="F16" s="403">
        <v>2</v>
      </c>
      <c r="G16" s="406"/>
      <c r="H16" s="403">
        <v>16</v>
      </c>
      <c r="I16" s="406"/>
      <c r="J16" s="403">
        <v>2</v>
      </c>
      <c r="K16" s="406"/>
      <c r="L16" s="403">
        <v>180</v>
      </c>
      <c r="M16" s="406"/>
      <c r="N16" s="403">
        <v>4</v>
      </c>
      <c r="O16" s="267"/>
      <c r="P16" s="407"/>
      <c r="Q16" s="259"/>
    </row>
    <row r="17" spans="1:18" ht="16.5" customHeight="1" x14ac:dyDescent="0.15">
      <c r="A17" s="278" t="s">
        <v>403</v>
      </c>
      <c r="B17" s="403">
        <f>SUM(D17:O17)</f>
        <v>467</v>
      </c>
      <c r="C17" s="404"/>
      <c r="D17" s="405">
        <v>263</v>
      </c>
      <c r="E17" s="406"/>
      <c r="F17" s="403">
        <v>3</v>
      </c>
      <c r="G17" s="406"/>
      <c r="H17" s="403">
        <v>27</v>
      </c>
      <c r="I17" s="406"/>
      <c r="J17" s="403">
        <v>1</v>
      </c>
      <c r="K17" s="406"/>
      <c r="L17" s="403">
        <v>165</v>
      </c>
      <c r="M17" s="406"/>
      <c r="N17" s="403">
        <v>8</v>
      </c>
      <c r="O17" s="267"/>
      <c r="P17" s="407"/>
      <c r="Q17" s="259"/>
    </row>
    <row r="18" spans="1:18" ht="16.5" customHeight="1" x14ac:dyDescent="0.15">
      <c r="A18" s="278" t="s">
        <v>476</v>
      </c>
      <c r="B18" s="403">
        <f>SUM(D18:O18)</f>
        <v>465</v>
      </c>
      <c r="C18" s="404"/>
      <c r="D18" s="405">
        <v>222</v>
      </c>
      <c r="E18" s="406"/>
      <c r="F18" s="403">
        <v>3</v>
      </c>
      <c r="G18" s="406"/>
      <c r="H18" s="403">
        <v>21</v>
      </c>
      <c r="I18" s="406"/>
      <c r="J18" s="403">
        <v>2</v>
      </c>
      <c r="K18" s="406"/>
      <c r="L18" s="403">
        <v>211</v>
      </c>
      <c r="M18" s="406"/>
      <c r="N18" s="403">
        <v>6</v>
      </c>
      <c r="O18" s="267"/>
      <c r="P18" s="407"/>
      <c r="Q18" s="259"/>
    </row>
    <row r="19" spans="1:18" ht="6" customHeight="1" x14ac:dyDescent="0.15">
      <c r="A19" s="408"/>
      <c r="B19" s="409"/>
      <c r="C19" s="410"/>
      <c r="D19" s="411"/>
      <c r="E19" s="412"/>
      <c r="F19" s="409"/>
      <c r="G19" s="412"/>
      <c r="H19" s="409"/>
      <c r="I19" s="412"/>
      <c r="J19" s="409"/>
      <c r="K19" s="412"/>
      <c r="L19" s="409"/>
      <c r="M19" s="410"/>
      <c r="N19" s="409"/>
      <c r="O19" s="413"/>
      <c r="P19" s="407"/>
      <c r="Q19" s="259"/>
    </row>
    <row r="20" spans="1:18" ht="13.5" customHeight="1" x14ac:dyDescent="0.15">
      <c r="A20" s="749" t="s">
        <v>301</v>
      </c>
      <c r="B20" s="749"/>
      <c r="C20" s="749"/>
      <c r="D20" s="749"/>
      <c r="E20" s="749"/>
      <c r="F20" s="749"/>
      <c r="G20" s="749"/>
      <c r="H20" s="749"/>
      <c r="I20" s="749"/>
      <c r="J20" s="749"/>
      <c r="K20" s="749"/>
      <c r="L20" s="749"/>
      <c r="M20" s="749"/>
      <c r="N20" s="749"/>
      <c r="O20" s="423"/>
      <c r="P20" s="423"/>
      <c r="Q20" s="258"/>
    </row>
    <row r="21" spans="1:18" ht="13.5" customHeight="1" x14ac:dyDescent="0.15">
      <c r="A21" s="424" t="s">
        <v>363</v>
      </c>
      <c r="B21" s="424"/>
      <c r="C21" s="424"/>
      <c r="D21" s="424"/>
      <c r="E21" s="424"/>
      <c r="F21" s="424"/>
      <c r="G21" s="424"/>
      <c r="H21" s="424"/>
      <c r="I21" s="424"/>
      <c r="J21" s="424"/>
      <c r="K21" s="424"/>
      <c r="L21" s="424"/>
      <c r="M21" s="424"/>
      <c r="N21" s="424"/>
      <c r="O21" s="425"/>
      <c r="P21" s="425"/>
      <c r="Q21" s="425"/>
      <c r="R21" s="426"/>
    </row>
    <row r="22" spans="1:18" x14ac:dyDescent="0.15">
      <c r="A22" s="423"/>
      <c r="B22" s="423"/>
      <c r="C22" s="423"/>
      <c r="D22" s="423"/>
      <c r="E22" s="423"/>
      <c r="F22" s="423"/>
      <c r="G22" s="423"/>
      <c r="H22" s="423"/>
      <c r="I22" s="423"/>
      <c r="J22" s="423"/>
      <c r="K22" s="423"/>
      <c r="L22" s="423"/>
      <c r="M22" s="423"/>
      <c r="N22" s="423"/>
      <c r="O22" s="423"/>
      <c r="P22" s="423"/>
      <c r="Q22" s="258"/>
    </row>
    <row r="23" spans="1:18" ht="22.5" customHeight="1" x14ac:dyDescent="0.15">
      <c r="A23" s="286" t="s">
        <v>184</v>
      </c>
      <c r="B23" s="286"/>
      <c r="C23" s="286"/>
      <c r="D23" s="286"/>
      <c r="E23" s="286"/>
      <c r="F23" s="286"/>
      <c r="G23" s="286"/>
      <c r="H23" s="286"/>
      <c r="I23" s="286"/>
      <c r="J23" s="286"/>
      <c r="K23" s="286"/>
      <c r="L23" s="286"/>
      <c r="M23" s="286"/>
      <c r="N23" s="286"/>
      <c r="O23" s="286"/>
      <c r="P23" s="286"/>
      <c r="Q23" s="258"/>
    </row>
    <row r="24" spans="1:18" ht="22.5" customHeight="1" x14ac:dyDescent="0.15">
      <c r="A24" s="225" t="s">
        <v>250</v>
      </c>
      <c r="B24" s="225"/>
      <c r="C24" s="225"/>
      <c r="D24" s="748" t="s">
        <v>205</v>
      </c>
      <c r="E24" s="748"/>
      <c r="F24" s="748"/>
      <c r="G24" s="225"/>
      <c r="H24" s="225"/>
      <c r="I24" s="225"/>
      <c r="J24" s="225"/>
      <c r="K24" s="225"/>
      <c r="L24" s="225"/>
      <c r="M24" s="225"/>
      <c r="N24" s="225"/>
      <c r="O24" s="225"/>
      <c r="P24" s="225"/>
      <c r="Q24" s="259"/>
    </row>
    <row r="25" spans="1:18" x14ac:dyDescent="0.15">
      <c r="A25" s="736" t="s">
        <v>147</v>
      </c>
      <c r="B25" s="738" t="s">
        <v>157</v>
      </c>
      <c r="C25" s="739"/>
      <c r="D25" s="746" t="s">
        <v>358</v>
      </c>
      <c r="E25" s="744"/>
      <c r="F25" s="738" t="s">
        <v>159</v>
      </c>
      <c r="G25" s="744"/>
      <c r="H25" s="286"/>
      <c r="I25" s="286"/>
      <c r="J25" s="286"/>
      <c r="K25" s="286"/>
      <c r="L25" s="286"/>
      <c r="M25" s="286"/>
      <c r="N25" s="286"/>
      <c r="O25" s="286"/>
      <c r="P25" s="286"/>
      <c r="Q25" s="258"/>
    </row>
    <row r="26" spans="1:18" x14ac:dyDescent="0.15">
      <c r="A26" s="737"/>
      <c r="B26" s="740"/>
      <c r="C26" s="741"/>
      <c r="D26" s="747"/>
      <c r="E26" s="745"/>
      <c r="F26" s="740"/>
      <c r="G26" s="745"/>
      <c r="H26" s="286"/>
      <c r="I26" s="286"/>
      <c r="J26" s="286"/>
      <c r="K26" s="286"/>
      <c r="L26" s="286"/>
      <c r="M26" s="286"/>
      <c r="N26" s="286"/>
      <c r="O26" s="286"/>
      <c r="P26" s="286"/>
      <c r="Q26" s="258"/>
    </row>
    <row r="27" spans="1:18" x14ac:dyDescent="0.15">
      <c r="A27" s="393"/>
      <c r="B27" s="401"/>
      <c r="C27" s="427"/>
      <c r="D27" s="402"/>
      <c r="E27" s="428"/>
      <c r="F27" s="401"/>
      <c r="G27" s="422"/>
      <c r="H27" s="225"/>
      <c r="I27" s="286"/>
      <c r="J27" s="286"/>
      <c r="K27" s="286"/>
      <c r="L27" s="286"/>
      <c r="M27" s="286"/>
      <c r="N27" s="286"/>
      <c r="O27" s="286"/>
      <c r="P27" s="286"/>
      <c r="Q27" s="258"/>
    </row>
    <row r="28" spans="1:18" ht="16.5" customHeight="1" x14ac:dyDescent="0.15">
      <c r="A28" s="278" t="s">
        <v>488</v>
      </c>
      <c r="B28" s="429">
        <f t="shared" ref="B28:B31" si="0">SUM(,D28,F28)</f>
        <v>3892</v>
      </c>
      <c r="C28" s="430"/>
      <c r="D28" s="431">
        <v>1259</v>
      </c>
      <c r="E28" s="432"/>
      <c r="F28" s="429">
        <v>2633</v>
      </c>
      <c r="G28" s="285"/>
      <c r="H28" s="286"/>
      <c r="I28" s="286"/>
      <c r="J28" s="286"/>
      <c r="K28" s="286"/>
      <c r="L28" s="286"/>
      <c r="M28" s="286"/>
      <c r="N28" s="286"/>
      <c r="O28" s="286"/>
      <c r="P28" s="286"/>
      <c r="Q28" s="258"/>
    </row>
    <row r="29" spans="1:18" ht="16.5" customHeight="1" x14ac:dyDescent="0.15">
      <c r="A29" s="278" t="s">
        <v>246</v>
      </c>
      <c r="B29" s="429">
        <f t="shared" si="0"/>
        <v>5378</v>
      </c>
      <c r="C29" s="430"/>
      <c r="D29" s="431">
        <v>2011</v>
      </c>
      <c r="E29" s="432"/>
      <c r="F29" s="429">
        <v>3367</v>
      </c>
      <c r="G29" s="285"/>
      <c r="H29" s="286"/>
      <c r="I29" s="286"/>
      <c r="J29" s="286"/>
      <c r="K29" s="286"/>
      <c r="L29" s="286"/>
      <c r="M29" s="286"/>
      <c r="N29" s="286"/>
      <c r="O29" s="286"/>
      <c r="P29" s="286"/>
      <c r="Q29" s="258"/>
    </row>
    <row r="30" spans="1:18" ht="16.5" customHeight="1" x14ac:dyDescent="0.15">
      <c r="A30" s="278" t="s">
        <v>279</v>
      </c>
      <c r="B30" s="429">
        <f t="shared" si="0"/>
        <v>5578</v>
      </c>
      <c r="C30" s="430"/>
      <c r="D30" s="431">
        <v>2032</v>
      </c>
      <c r="E30" s="432"/>
      <c r="F30" s="429">
        <v>3546</v>
      </c>
      <c r="G30" s="285"/>
      <c r="H30" s="286"/>
      <c r="I30" s="286"/>
      <c r="J30" s="286"/>
      <c r="K30" s="286"/>
      <c r="L30" s="286"/>
      <c r="M30" s="286"/>
      <c r="N30" s="286"/>
      <c r="O30" s="286"/>
      <c r="P30" s="286"/>
      <c r="Q30" s="258"/>
    </row>
    <row r="31" spans="1:18" ht="16.5" customHeight="1" x14ac:dyDescent="0.15">
      <c r="A31" s="278" t="s">
        <v>308</v>
      </c>
      <c r="B31" s="429">
        <f t="shared" si="0"/>
        <v>6148</v>
      </c>
      <c r="C31" s="430"/>
      <c r="D31" s="431">
        <v>2010</v>
      </c>
      <c r="E31" s="432"/>
      <c r="F31" s="429">
        <v>4138</v>
      </c>
      <c r="G31" s="285"/>
      <c r="H31" s="286"/>
      <c r="I31" s="286"/>
      <c r="J31" s="286"/>
      <c r="K31" s="286"/>
      <c r="L31" s="286"/>
      <c r="M31" s="286"/>
      <c r="N31" s="286"/>
      <c r="O31" s="286"/>
      <c r="P31" s="286"/>
      <c r="Q31" s="258"/>
    </row>
    <row r="32" spans="1:18" ht="16.5" customHeight="1" x14ac:dyDescent="0.15">
      <c r="A32" s="278" t="s">
        <v>404</v>
      </c>
      <c r="B32" s="429">
        <v>6978</v>
      </c>
      <c r="C32" s="430"/>
      <c r="D32" s="431">
        <v>2198</v>
      </c>
      <c r="E32" s="432"/>
      <c r="F32" s="429">
        <v>4780</v>
      </c>
      <c r="G32" s="285"/>
      <c r="H32" s="286"/>
      <c r="I32" s="286"/>
      <c r="J32" s="286"/>
      <c r="K32" s="286"/>
      <c r="L32" s="286"/>
      <c r="M32" s="286"/>
      <c r="N32" s="286"/>
      <c r="O32" s="286"/>
      <c r="P32" s="286"/>
      <c r="Q32" s="258"/>
    </row>
    <row r="33" spans="1:17" ht="16.5" customHeight="1" x14ac:dyDescent="0.15">
      <c r="A33" s="433" t="s">
        <v>477</v>
      </c>
      <c r="B33" s="434">
        <v>7134</v>
      </c>
      <c r="C33" s="435"/>
      <c r="D33" s="436">
        <v>2337</v>
      </c>
      <c r="E33" s="437"/>
      <c r="F33" s="327">
        <v>4797</v>
      </c>
      <c r="G33" s="285"/>
      <c r="H33" s="259"/>
      <c r="I33" s="258"/>
      <c r="J33" s="258"/>
      <c r="K33" s="258"/>
      <c r="L33" s="258"/>
      <c r="M33" s="258"/>
      <c r="N33" s="258"/>
      <c r="O33" s="258"/>
      <c r="P33" s="286"/>
      <c r="Q33" s="258"/>
    </row>
    <row r="34" spans="1:17" ht="6" customHeight="1" x14ac:dyDescent="0.15">
      <c r="A34" s="438"/>
      <c r="B34" s="439"/>
      <c r="C34" s="440"/>
      <c r="D34" s="441"/>
      <c r="E34" s="442"/>
      <c r="F34" s="336"/>
      <c r="G34" s="270"/>
      <c r="H34" s="259"/>
      <c r="I34" s="258"/>
      <c r="J34" s="258"/>
      <c r="K34" s="258"/>
      <c r="L34" s="258"/>
      <c r="M34" s="258"/>
      <c r="N34" s="258"/>
      <c r="O34" s="258"/>
      <c r="P34" s="258"/>
      <c r="Q34" s="258"/>
    </row>
    <row r="35" spans="1:17" x14ac:dyDescent="0.15">
      <c r="A35" s="425"/>
      <c r="B35" s="425"/>
      <c r="C35" s="425"/>
      <c r="D35" s="425"/>
      <c r="E35" s="425"/>
      <c r="F35" s="425"/>
      <c r="G35" s="425"/>
      <c r="H35" s="425"/>
      <c r="I35" s="425"/>
      <c r="J35" s="425"/>
      <c r="K35" s="425"/>
      <c r="L35" s="425"/>
      <c r="M35" s="425"/>
      <c r="N35" s="425"/>
      <c r="O35" s="425"/>
      <c r="P35" s="425"/>
      <c r="Q35" s="425"/>
    </row>
  </sheetData>
  <sheetProtection sheet="1" objects="1" scenarios="1"/>
  <mergeCells count="27">
    <mergeCell ref="A1:O1"/>
    <mergeCell ref="D24:F24"/>
    <mergeCell ref="A25:A26"/>
    <mergeCell ref="B25:C26"/>
    <mergeCell ref="D25:E26"/>
    <mergeCell ref="F25:G26"/>
    <mergeCell ref="A20:H20"/>
    <mergeCell ref="I20:N20"/>
    <mergeCell ref="A4:O4"/>
    <mergeCell ref="L5:M6"/>
    <mergeCell ref="N5:O6"/>
    <mergeCell ref="P5:Q6"/>
    <mergeCell ref="A11:A12"/>
    <mergeCell ref="B11:C12"/>
    <mergeCell ref="P11:Q12"/>
    <mergeCell ref="D11:E12"/>
    <mergeCell ref="F11:G12"/>
    <mergeCell ref="H11:I12"/>
    <mergeCell ref="J11:K12"/>
    <mergeCell ref="L11:M12"/>
    <mergeCell ref="N11:O12"/>
    <mergeCell ref="A5:A6"/>
    <mergeCell ref="B5:C6"/>
    <mergeCell ref="D5:E6"/>
    <mergeCell ref="F5:G6"/>
    <mergeCell ref="H5:I6"/>
    <mergeCell ref="J5:K6"/>
  </mergeCells>
  <phoneticPr fontId="9"/>
  <pageMargins left="0.70866141732283472" right="0.70866141732283472" top="0.78740157480314965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24</vt:i4>
      </vt:variant>
      <vt:variant>
        <vt:lpstr>名前付き一覧</vt:lpstr>
      </vt:variant>
      <vt:variant>
        <vt:i4>14</vt:i4>
      </vt:variant>
    </vt:vector>
  </HeadingPairs>
  <TitlesOfParts>
    <vt:vector size="38" baseType="lpstr">
      <vt:lpstr>105</vt:lpstr>
      <vt:lpstr>106</vt:lpstr>
      <vt:lpstr>107</vt:lpstr>
      <vt:lpstr>108</vt:lpstr>
      <vt:lpstr>109</vt:lpstr>
      <vt:lpstr>110</vt:lpstr>
      <vt:lpstr>111</vt:lpstr>
      <vt:lpstr>112</vt:lpstr>
      <vt:lpstr>113(1)(2)</vt:lpstr>
      <vt:lpstr>114</vt:lpstr>
      <vt:lpstr>115</vt:lpstr>
      <vt:lpstr>116</vt:lpstr>
      <vt:lpstr>117</vt:lpstr>
      <vt:lpstr>118</vt:lpstr>
      <vt:lpstr>119</vt:lpstr>
      <vt:lpstr>120</vt:lpstr>
      <vt:lpstr>121</vt:lpstr>
      <vt:lpstr>122</vt:lpstr>
      <vt:lpstr>123</vt:lpstr>
      <vt:lpstr>124</vt:lpstr>
      <vt:lpstr>125</vt:lpstr>
      <vt:lpstr>126・127</vt:lpstr>
      <vt:lpstr>128</vt:lpstr>
      <vt:lpstr>129</vt:lpstr>
      <vt:lpstr>'105'!Print_Area</vt:lpstr>
      <vt:lpstr>'106'!Print_Area</vt:lpstr>
      <vt:lpstr>'108'!Print_Area</vt:lpstr>
      <vt:lpstr>'110'!Print_Area</vt:lpstr>
      <vt:lpstr>'113(1)(2)'!Print_Area</vt:lpstr>
      <vt:lpstr>'114'!Print_Area</vt:lpstr>
      <vt:lpstr>'115'!Print_Area</vt:lpstr>
      <vt:lpstr>'118'!Print_Area</vt:lpstr>
      <vt:lpstr>'120'!Print_Area</vt:lpstr>
      <vt:lpstr>'122'!Print_Area</vt:lpstr>
      <vt:lpstr>'124'!Print_Area</vt:lpstr>
      <vt:lpstr>'125'!Print_Area</vt:lpstr>
      <vt:lpstr>'126・127'!Print_Area</vt:lpstr>
      <vt:lpstr>'128'!Print_Area</vt:lpstr>
    </vt:vector>
  </TitlesOfParts>
  <Company>秦野市役所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JYOSYO01</dc:creator>
  <cp:lastModifiedBy>Windows ユーザー</cp:lastModifiedBy>
  <cp:lastPrinted>2023-06-09T06:56:26Z</cp:lastPrinted>
  <dcterms:created xsi:type="dcterms:W3CDTF">2005-03-29T00:53:24Z</dcterms:created>
  <dcterms:modified xsi:type="dcterms:W3CDTF">2023-06-15T06:40:08Z</dcterms:modified>
</cp:coreProperties>
</file>